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OMF by Acct" sheetId="1" r:id="rId1"/>
    <sheet name="Proposed All Funds Budget by Ac" sheetId="2" r:id="rId2"/>
  </sheets>
  <definedNames/>
  <calcPr fullCalcOnLoad="1"/>
</workbook>
</file>

<file path=xl/sharedStrings.xml><?xml version="1.0" encoding="utf-8"?>
<sst xmlns="http://schemas.openxmlformats.org/spreadsheetml/2006/main" count="184" uniqueCount="106">
  <si>
    <t>Account</t>
  </si>
  <si>
    <t>Administration</t>
  </si>
  <si>
    <t>Board</t>
  </si>
  <si>
    <t>Finance</t>
  </si>
  <si>
    <t>Human Resources</t>
  </si>
  <si>
    <t>Internal Audit</t>
  </si>
  <si>
    <t>Legal Services</t>
  </si>
  <si>
    <t>Public Affairs</t>
  </si>
  <si>
    <t>Strategy and Innovation</t>
  </si>
  <si>
    <t>Shared Services</t>
  </si>
  <si>
    <t>Strategic &amp; Innovative Solutions</t>
  </si>
  <si>
    <t>Customer and Support Services</t>
  </si>
  <si>
    <t>Information Technology</t>
  </si>
  <si>
    <t>Maintenance</t>
  </si>
  <si>
    <t>Operations</t>
  </si>
  <si>
    <t>Project Delivery</t>
  </si>
  <si>
    <t>System &amp; Incident Mgmt.</t>
  </si>
  <si>
    <t>FY15
Budget</t>
  </si>
  <si>
    <t>FY14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</si>
  <si>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</si>
  <si>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</si>
  <si>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</si>
  <si>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</si>
  <si>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</si>
  <si>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</si>
  <si>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</si>
  <si>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</si>
  <si>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</si>
  <si>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</si>
  <si>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</si>
  <si>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</si>
  <si>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</si>
  <si>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</si>
  <si>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Salaries &amp; Benefits</t>
  </si>
  <si>
    <t>Consulting/Professional - (521201)</t>
  </si>
  <si>
    <t>Legal Fees - (521202)</t>
  </si>
  <si>
    <t>Auditing Fees - (521203)</t>
  </si>
  <si>
    <t>Trustee Fees - (521204)</t>
  </si>
  <si>
    <t>Traffic Engineering Fees - (521207)</t>
  </si>
  <si>
    <t>Police Services (DPS) - (521208)</t>
  </si>
  <si>
    <t>Armored Car Services - (521209)</t>
  </si>
  <si>
    <t>Outside Maintenance Services - (521212)</t>
  </si>
  <si>
    <t>Rentals - Land - (522301)</t>
  </si>
  <si>
    <t>Insurance Expense - Other - (523101)</t>
  </si>
  <si>
    <t>Telecommunications - (523202)</t>
  </si>
  <si>
    <t>Public Information Fees - (523203)</t>
  </si>
  <si>
    <t>Recruitment - (523301)</t>
  </si>
  <si>
    <t>Magazine and Newspaper - (523302)</t>
  </si>
  <si>
    <t>Television &amp; Radio - (523303)</t>
  </si>
  <si>
    <t>Promotional Expenses - (523304)</t>
  </si>
  <si>
    <t>Freight and Express - (531105)</t>
  </si>
  <si>
    <t>Temporary Contract Labor - (523851)</t>
  </si>
  <si>
    <t>Water - (531211)</t>
  </si>
  <si>
    <t>Gas - (531221)</t>
  </si>
  <si>
    <t>Electricity - (531231)</t>
  </si>
  <si>
    <t>Software - (531651)</t>
  </si>
  <si>
    <t>Bank Charges - (573001)</t>
  </si>
  <si>
    <t>Credit Card Fees - (573002)</t>
  </si>
  <si>
    <t>Contingency-Restricted - (579002)</t>
  </si>
  <si>
    <t>Services</t>
  </si>
  <si>
    <t>Travel - (523501)</t>
  </si>
  <si>
    <t>Dues &amp; Subscriptions - (523601)</t>
  </si>
  <si>
    <t>Education and Training - (523701)</t>
  </si>
  <si>
    <t>Licenses - (523801)</t>
  </si>
  <si>
    <t>Meeting Expense - (521101)</t>
  </si>
  <si>
    <t>Liability Claims - (523902)</t>
  </si>
  <si>
    <t>Office Supplies - (531101)</t>
  </si>
  <si>
    <t>Other Materials and Supplies - (531102)</t>
  </si>
  <si>
    <t>Landscaping - (522202)</t>
  </si>
  <si>
    <t>Postage - (523201)</t>
  </si>
  <si>
    <t>Maps &amp; Pamphlets - (523402)</t>
  </si>
  <si>
    <t>Printing and Photographic - (523401)</t>
  </si>
  <si>
    <t>Books &amp; Periodicals - (531401)</t>
  </si>
  <si>
    <t>Inven for resale(toll tags) - (531501)</t>
  </si>
  <si>
    <t>Small Tools and Shop Supplies - (531601)</t>
  </si>
  <si>
    <t>Uniforms - (531701)</t>
  </si>
  <si>
    <t>Materials &amp; Supplies</t>
  </si>
  <si>
    <t>Mobile Equipment Expense - (531103)</t>
  </si>
  <si>
    <t>Rentals - Equipment - (522302)</t>
  </si>
  <si>
    <t>Motor Fuel Expense - (531107)</t>
  </si>
  <si>
    <t>Equipment Expense</t>
  </si>
  <si>
    <t>Totals</t>
  </si>
  <si>
    <t>Rating Agency Fees - (521205)</t>
  </si>
  <si>
    <t>Remarketing/Loc Provider Fees - (521206)</t>
  </si>
  <si>
    <t>General Engineering - (521213)</t>
  </si>
  <si>
    <t>Consulting/Profess Serv Tech - (521301)</t>
  </si>
  <si>
    <t>Signing Expense - (522203)</t>
  </si>
  <si>
    <t>Pavement Markings - (522204)</t>
  </si>
  <si>
    <t>Pavement &amp; Shoulders - (522205)</t>
  </si>
  <si>
    <t>Bridge Repairs - (522206)</t>
  </si>
  <si>
    <t>Electronic Supplies - (531106)</t>
  </si>
  <si>
    <t>Machinery - (531611)</t>
  </si>
  <si>
    <t>Vehicles - (531621)</t>
  </si>
  <si>
    <t>Computers - (531641)</t>
  </si>
  <si>
    <t>Building Improvements - (541302)</t>
  </si>
  <si>
    <t>Infrastructure Rdway/Hwy/Bridg - (541401)</t>
  </si>
  <si>
    <t>Infrastructure - Other - (541403)</t>
  </si>
  <si>
    <t>Deferred Charges (153001)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</si>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</sst>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ount&quot;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#,##0.0&quot;%&quot;;&quot;(&quot;#,##0.0&quot;%)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sz val="8"/>
      <color indexed="10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Microsoft Sans Serif"/>
      <family val="2"/>
    </font>
    <font>
      <sz val="8"/>
      <color rgb="FFFF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4" fillId="0" borderId="0" xfId="0" applyNumberFormat="1" applyFont="1" applyFill="1" applyBorder="1" applyAlignment="1" quotePrefix="1">
      <alignment horizontal="left"/>
    </xf>
    <xf numFmtId="165" fontId="4" fillId="0" borderId="0" xfId="0" applyNumberFormat="1" applyFont="1" applyFill="1" applyBorder="1" applyAlignment="1" quotePrefix="1">
      <alignment horizontal="center"/>
    </xf>
    <xf numFmtId="165" fontId="4" fillId="0" borderId="0" xfId="0" applyNumberFormat="1" applyFont="1" applyFill="1" applyBorder="1" applyAlignment="1" quotePrefix="1">
      <alignment horizontal="center" wrapText="1"/>
    </xf>
    <xf numFmtId="165" fontId="4" fillId="0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vertical="top" wrapText="1"/>
    </xf>
    <xf numFmtId="0" fontId="5" fillId="0" borderId="0" xfId="0" applyFont="1" applyFill="1" applyBorder="1" applyAlignment="1">
      <alignment/>
    </xf>
    <xf numFmtId="165" fontId="42" fillId="34" borderId="10" xfId="0" applyNumberFormat="1" applyFont="1" applyFill="1" applyBorder="1" applyAlignment="1">
      <alignment horizontal="left"/>
    </xf>
    <xf numFmtId="166" fontId="42" fillId="34" borderId="10" xfId="0" applyNumberFormat="1" applyFont="1" applyFill="1" applyBorder="1" applyAlignment="1">
      <alignment horizontal="right"/>
    </xf>
    <xf numFmtId="165" fontId="42" fillId="34" borderId="0" xfId="0" applyNumberFormat="1" applyFont="1" applyFill="1" applyAlignment="1" quotePrefix="1">
      <alignment horizontal="left"/>
    </xf>
    <xf numFmtId="167" fontId="42" fillId="34" borderId="0" xfId="0" applyNumberFormat="1" applyFont="1" applyFill="1" applyAlignment="1">
      <alignment horizontal="right"/>
    </xf>
    <xf numFmtId="167" fontId="43" fillId="34" borderId="0" xfId="0" applyNumberFormat="1" applyFont="1" applyFill="1" applyAlignment="1">
      <alignment horizontal="right"/>
    </xf>
    <xf numFmtId="168" fontId="42" fillId="34" borderId="0" xfId="0" applyNumberFormat="1" applyFont="1" applyFill="1" applyAlignment="1">
      <alignment horizontal="right"/>
    </xf>
    <xf numFmtId="166" fontId="42" fillId="34" borderId="0" xfId="0" applyNumberFormat="1" applyFont="1" applyFill="1" applyAlignment="1">
      <alignment horizontal="right"/>
    </xf>
    <xf numFmtId="38" fontId="42" fillId="34" borderId="0" xfId="0" applyNumberFormat="1" applyFont="1" applyFill="1" applyAlignment="1">
      <alignment horizontal="right"/>
    </xf>
    <xf numFmtId="165" fontId="44" fillId="14" borderId="0" xfId="0" applyNumberFormat="1" applyFont="1" applyFill="1" applyAlignment="1" quotePrefix="1">
      <alignment horizontal="left"/>
    </xf>
    <xf numFmtId="166" fontId="44" fillId="14" borderId="0" xfId="0" applyNumberFormat="1" applyFont="1" applyFill="1" applyAlignment="1">
      <alignment horizontal="right"/>
    </xf>
    <xf numFmtId="168" fontId="44" fillId="14" borderId="0" xfId="0" applyNumberFormat="1" applyFont="1" applyFill="1" applyAlignment="1">
      <alignment horizontal="right"/>
    </xf>
    <xf numFmtId="0" fontId="40" fillId="14" borderId="0" xfId="0" applyFont="1" applyFill="1" applyAlignment="1">
      <alignment/>
    </xf>
    <xf numFmtId="0" fontId="0" fillId="14" borderId="0" xfId="0" applyFill="1" applyAlignment="1">
      <alignment/>
    </xf>
    <xf numFmtId="165" fontId="44" fillId="34" borderId="0" xfId="0" applyNumberFormat="1" applyFont="1" applyFill="1" applyAlignment="1">
      <alignment horizontal="left" vertical="center"/>
    </xf>
    <xf numFmtId="165" fontId="44" fillId="34" borderId="0" xfId="0" applyNumberFormat="1" applyFont="1" applyFill="1" applyAlignment="1">
      <alignment horizontal="right" vertical="center"/>
    </xf>
    <xf numFmtId="169" fontId="44" fillId="34" borderId="11" xfId="0" applyNumberFormat="1" applyFont="1" applyFill="1" applyBorder="1" applyAlignment="1">
      <alignment horizontal="right" vertical="center"/>
    </xf>
    <xf numFmtId="167" fontId="44" fillId="34" borderId="12" xfId="0" applyNumberFormat="1" applyFont="1" applyFill="1" applyBorder="1" applyAlignment="1" quotePrefix="1">
      <alignment horizontal="left" vertical="center"/>
    </xf>
    <xf numFmtId="167" fontId="44" fillId="34" borderId="12" xfId="0" applyNumberFormat="1" applyFont="1" applyFill="1" applyBorder="1" applyAlignment="1">
      <alignment horizontal="right" vertical="center"/>
    </xf>
    <xf numFmtId="168" fontId="44" fillId="34" borderId="13" xfId="0" applyNumberFormat="1" applyFont="1" applyFill="1" applyBorder="1" applyAlignment="1">
      <alignment horizontal="right"/>
    </xf>
    <xf numFmtId="0" fontId="45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46" fillId="33" borderId="0" xfId="0" applyFont="1" applyFill="1" applyAlignment="1">
      <alignment/>
    </xf>
    <xf numFmtId="168" fontId="42" fillId="34" borderId="11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0" fontId="40" fillId="35" borderId="0" xfId="0" applyFont="1" applyFill="1" applyAlignment="1">
      <alignment/>
    </xf>
    <xf numFmtId="0" fontId="0" fillId="34" borderId="0" xfId="0" applyFill="1" applyAlignment="1">
      <alignment wrapText="1"/>
    </xf>
    <xf numFmtId="0" fontId="47" fillId="34" borderId="0" xfId="0" applyFont="1" applyFill="1" applyAlignment="1">
      <alignment horizontal="center" vertical="top" wrapText="1"/>
    </xf>
    <xf numFmtId="0" fontId="0" fillId="34" borderId="0" xfId="0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990600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76200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57175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88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27" sqref="N27"/>
    </sheetView>
  </sheetViews>
  <sheetFormatPr defaultColWidth="9.140625" defaultRowHeight="15"/>
  <cols>
    <col min="1" max="1" width="3.140625" style="31" customWidth="1"/>
    <col min="2" max="2" width="31.140625" style="1" bestFit="1" customWidth="1"/>
    <col min="3" max="3" width="12.28125" style="1" customWidth="1"/>
    <col min="4" max="4" width="8.57421875" style="1" customWidth="1"/>
    <col min="5" max="10" width="10.140625" style="1" customWidth="1"/>
    <col min="11" max="11" width="11.140625" style="1" customWidth="1" collapsed="1"/>
    <col min="12" max="12" width="10.7109375" style="1" customWidth="1"/>
    <col min="13" max="15" width="11.140625" style="1" customWidth="1"/>
    <col min="16" max="16" width="9.421875" style="1" customWidth="1"/>
    <col min="17" max="17" width="8.57421875" style="1" bestFit="1" customWidth="1"/>
    <col min="18" max="18" width="11.140625" style="1" bestFit="1" customWidth="1"/>
    <col min="19" max="20" width="12.140625" style="1" bestFit="1" customWidth="1"/>
    <col min="21" max="21" width="11.140625" style="1" bestFit="1" customWidth="1"/>
    <col min="22" max="22" width="10.421875" style="1" customWidth="1"/>
    <col min="23" max="23" width="9.140625" style="31" customWidth="1"/>
    <col min="24" max="16384" width="9.140625" style="1" customWidth="1"/>
  </cols>
  <sheetData>
    <row r="2" spans="2:2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2:22" ht="15" hidden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ht="15" hidden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ht="12.75" customHeight="1" hidden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ht="15" hidden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7" customFormat="1" ht="33.75" customHeight="1">
      <c r="A10" s="32"/>
      <c r="B10" s="2" t="s">
        <v>0</v>
      </c>
      <c r="C10" s="3" t="s">
        <v>1</v>
      </c>
      <c r="D10" s="3" t="s">
        <v>2</v>
      </c>
      <c r="E10" s="3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3" t="s">
        <v>13</v>
      </c>
      <c r="P10" s="3" t="s">
        <v>14</v>
      </c>
      <c r="Q10" s="4" t="s">
        <v>15</v>
      </c>
      <c r="R10" s="4" t="s">
        <v>16</v>
      </c>
      <c r="S10" s="5" t="s">
        <v>17</v>
      </c>
      <c r="T10" s="5" t="s">
        <v>18</v>
      </c>
      <c r="U10" s="6" t="s">
        <v>19</v>
      </c>
      <c r="V10" s="6" t="s">
        <v>20</v>
      </c>
      <c r="W10" s="32"/>
    </row>
    <row r="11" spans="2:22" ht="3" customHeight="1" thickBo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12" customHeight="1">
      <c r="B12" s="10" t="s">
        <v>21</v>
      </c>
      <c r="C12" s="11">
        <v>259035</v>
      </c>
      <c r="D12" s="11">
        <v>54187</v>
      </c>
      <c r="E12" s="11">
        <v>2121502</v>
      </c>
      <c r="F12" s="11">
        <v>701606</v>
      </c>
      <c r="G12" s="11">
        <v>624788.3</v>
      </c>
      <c r="H12" s="11">
        <v>549416</v>
      </c>
      <c r="I12" s="11">
        <v>1068890</v>
      </c>
      <c r="J12" s="11">
        <v>529811</v>
      </c>
      <c r="K12" s="11">
        <v>0</v>
      </c>
      <c r="L12" s="11">
        <v>0</v>
      </c>
      <c r="M12" s="11">
        <v>9166761.3</v>
      </c>
      <c r="N12" s="11">
        <v>4964926.3</v>
      </c>
      <c r="O12" s="11">
        <v>8271313</v>
      </c>
      <c r="P12" s="11">
        <v>451933</v>
      </c>
      <c r="Q12" s="11">
        <v>246471.3</v>
      </c>
      <c r="R12" s="11">
        <v>3654632.3</v>
      </c>
      <c r="S12" s="11">
        <f aca="true" t="shared" si="0" ref="S12:S23">SUM(C12:R12)</f>
        <v>32665272.500000004</v>
      </c>
      <c r="T12" s="11">
        <v>33864392.5</v>
      </c>
      <c r="U12" s="12">
        <f>S12-T12</f>
        <v>-1199119.9999999963</v>
      </c>
      <c r="V12" s="13">
        <f aca="true" t="shared" si="1" ref="V12:V71">IF(T12=0,100%,U12/T12)</f>
        <v>-0.03540946438061738</v>
      </c>
    </row>
    <row r="13" spans="2:22" ht="12" customHeight="1">
      <c r="B13" s="10" t="s">
        <v>22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779957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f t="shared" si="0"/>
        <v>779957</v>
      </c>
      <c r="T13" s="14">
        <v>1316660</v>
      </c>
      <c r="U13" s="15">
        <f aca="true" t="shared" si="2" ref="U13:U70">S13-T13</f>
        <v>-536703</v>
      </c>
      <c r="V13" s="13">
        <f t="shared" si="1"/>
        <v>-0.40762459556757247</v>
      </c>
    </row>
    <row r="14" spans="2:22" ht="12" customHeight="1">
      <c r="B14" s="10" t="s">
        <v>23</v>
      </c>
      <c r="C14" s="14">
        <v>0</v>
      </c>
      <c r="D14" s="14">
        <v>0</v>
      </c>
      <c r="E14" s="14">
        <v>0</v>
      </c>
      <c r="F14" s="14">
        <v>23917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f t="shared" si="0"/>
        <v>23917</v>
      </c>
      <c r="T14" s="14">
        <v>0</v>
      </c>
      <c r="U14" s="15">
        <f t="shared" si="2"/>
        <v>23917</v>
      </c>
      <c r="V14" s="13">
        <f t="shared" si="1"/>
        <v>1</v>
      </c>
    </row>
    <row r="15" spans="2:22" ht="12" customHeight="1">
      <c r="B15" s="10" t="s">
        <v>24</v>
      </c>
      <c r="C15" s="14">
        <v>0</v>
      </c>
      <c r="D15" s="14">
        <v>0</v>
      </c>
      <c r="E15" s="14">
        <v>1425</v>
      </c>
      <c r="F15" s="14">
        <v>2500</v>
      </c>
      <c r="G15" s="14">
        <v>0</v>
      </c>
      <c r="H15" s="14">
        <v>0</v>
      </c>
      <c r="I15" s="14">
        <v>2893</v>
      </c>
      <c r="J15" s="14">
        <v>0</v>
      </c>
      <c r="K15" s="14">
        <v>0</v>
      </c>
      <c r="L15" s="14">
        <v>0</v>
      </c>
      <c r="M15" s="14">
        <v>182231.3</v>
      </c>
      <c r="N15" s="14">
        <v>90000</v>
      </c>
      <c r="O15" s="14">
        <v>320000</v>
      </c>
      <c r="P15" s="14">
        <v>0</v>
      </c>
      <c r="Q15" s="14">
        <v>0</v>
      </c>
      <c r="R15" s="14">
        <v>12237</v>
      </c>
      <c r="S15" s="14">
        <f t="shared" si="0"/>
        <v>611286.3</v>
      </c>
      <c r="T15" s="14">
        <v>417328</v>
      </c>
      <c r="U15" s="15">
        <f t="shared" si="2"/>
        <v>193958.30000000005</v>
      </c>
      <c r="V15" s="13">
        <f t="shared" si="1"/>
        <v>0.4647622493578194</v>
      </c>
    </row>
    <row r="16" spans="2:22" ht="12" customHeight="1">
      <c r="B16" s="10" t="s">
        <v>25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6022538.3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f t="shared" si="0"/>
        <v>6022538.3</v>
      </c>
      <c r="T16" s="14">
        <v>6361950</v>
      </c>
      <c r="U16" s="15">
        <f t="shared" si="2"/>
        <v>-339411.7000000002</v>
      </c>
      <c r="V16" s="13">
        <f t="shared" si="1"/>
        <v>-0.053350262105172186</v>
      </c>
    </row>
    <row r="17" spans="2:22" ht="12" customHeight="1">
      <c r="B17" s="10" t="s">
        <v>26</v>
      </c>
      <c r="C17" s="14">
        <v>28795</v>
      </c>
      <c r="D17" s="14">
        <v>7174</v>
      </c>
      <c r="E17" s="14">
        <v>278634</v>
      </c>
      <c r="F17" s="14">
        <v>90899</v>
      </c>
      <c r="G17" s="14">
        <v>82722</v>
      </c>
      <c r="H17" s="14">
        <v>60028</v>
      </c>
      <c r="I17" s="14">
        <v>142607</v>
      </c>
      <c r="J17" s="14">
        <v>66000</v>
      </c>
      <c r="K17" s="14">
        <v>0</v>
      </c>
      <c r="L17" s="14">
        <v>0</v>
      </c>
      <c r="M17" s="14">
        <v>1204973.3</v>
      </c>
      <c r="N17" s="14">
        <v>678411</v>
      </c>
      <c r="O17" s="14">
        <v>1116326</v>
      </c>
      <c r="P17" s="14">
        <v>63284</v>
      </c>
      <c r="Q17" s="14">
        <v>32803</v>
      </c>
      <c r="R17" s="14">
        <v>478689.3</v>
      </c>
      <c r="S17" s="14">
        <f t="shared" si="0"/>
        <v>4331345.6</v>
      </c>
      <c r="T17" s="14">
        <v>4473956</v>
      </c>
      <c r="U17" s="15">
        <f t="shared" si="2"/>
        <v>-142610.40000000037</v>
      </c>
      <c r="V17" s="13">
        <f t="shared" si="1"/>
        <v>-0.03187568228207885</v>
      </c>
    </row>
    <row r="18" spans="2:22" ht="12" customHeight="1">
      <c r="B18" s="10" t="s">
        <v>27</v>
      </c>
      <c r="C18" s="14">
        <v>0</v>
      </c>
      <c r="D18" s="14">
        <v>0</v>
      </c>
      <c r="E18" s="14">
        <v>0</v>
      </c>
      <c r="F18" s="14">
        <v>3167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f t="shared" si="0"/>
        <v>3167</v>
      </c>
      <c r="T18" s="14">
        <v>0</v>
      </c>
      <c r="U18" s="15">
        <f t="shared" si="2"/>
        <v>3167</v>
      </c>
      <c r="V18" s="13">
        <f t="shared" si="1"/>
        <v>1</v>
      </c>
    </row>
    <row r="19" spans="2:22" ht="12" customHeight="1">
      <c r="B19" s="10" t="s">
        <v>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148080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f t="shared" si="0"/>
        <v>148080</v>
      </c>
      <c r="T19" s="14">
        <v>181798</v>
      </c>
      <c r="U19" s="15">
        <f t="shared" si="2"/>
        <v>-33718</v>
      </c>
      <c r="V19" s="13">
        <f t="shared" si="1"/>
        <v>-0.18546958712417078</v>
      </c>
    </row>
    <row r="20" spans="2:22" ht="12" customHeight="1">
      <c r="B20" s="10" t="s">
        <v>29</v>
      </c>
      <c r="C20" s="14">
        <v>0</v>
      </c>
      <c r="D20" s="14">
        <v>0</v>
      </c>
      <c r="E20" s="14">
        <v>0</v>
      </c>
      <c r="F20" s="14">
        <v>32000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f t="shared" si="0"/>
        <v>32000</v>
      </c>
      <c r="T20" s="14">
        <v>31989</v>
      </c>
      <c r="U20" s="15">
        <f t="shared" si="2"/>
        <v>11</v>
      </c>
      <c r="V20" s="13">
        <f t="shared" si="1"/>
        <v>0.000343868204695364</v>
      </c>
    </row>
    <row r="21" spans="2:22" ht="12" customHeight="1">
      <c r="B21" s="10" t="s">
        <v>30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200000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f t="shared" si="0"/>
        <v>200000</v>
      </c>
      <c r="T21" s="14">
        <v>337091</v>
      </c>
      <c r="U21" s="15">
        <f t="shared" si="2"/>
        <v>-137091</v>
      </c>
      <c r="V21" s="13">
        <f t="shared" si="1"/>
        <v>-0.4066884016482196</v>
      </c>
    </row>
    <row r="22" spans="2:22" ht="12" customHeight="1">
      <c r="B22" s="10" t="s">
        <v>31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3933001.3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f t="shared" si="0"/>
        <v>3933001.3</v>
      </c>
      <c r="T22" s="14">
        <v>0</v>
      </c>
      <c r="U22" s="15">
        <f t="shared" si="2"/>
        <v>3933001.3</v>
      </c>
      <c r="V22" s="13">
        <f t="shared" si="1"/>
        <v>1</v>
      </c>
    </row>
    <row r="23" spans="2:22" ht="12" customHeight="1">
      <c r="B23" s="10" t="s">
        <v>32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323960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f t="shared" si="0"/>
        <v>323960</v>
      </c>
      <c r="T23" s="14">
        <v>238273</v>
      </c>
      <c r="U23" s="15">
        <f t="shared" si="2"/>
        <v>85687</v>
      </c>
      <c r="V23" s="13">
        <f t="shared" si="1"/>
        <v>0.3596169100149828</v>
      </c>
    </row>
    <row r="24" spans="1:23" s="19" customFormat="1" ht="12" customHeight="1">
      <c r="A24" s="33"/>
      <c r="B24" s="16" t="s">
        <v>33</v>
      </c>
      <c r="C24" s="17">
        <f>SUM(C12:C23)</f>
        <v>287830</v>
      </c>
      <c r="D24" s="17">
        <f aca="true" t="shared" si="3" ref="D24:U24">SUM(D12:D23)</f>
        <v>61361</v>
      </c>
      <c r="E24" s="17">
        <f t="shared" si="3"/>
        <v>2401561</v>
      </c>
      <c r="F24" s="17">
        <f t="shared" si="3"/>
        <v>854089</v>
      </c>
      <c r="G24" s="17">
        <f t="shared" si="3"/>
        <v>707510.3</v>
      </c>
      <c r="H24" s="17">
        <f t="shared" si="3"/>
        <v>609444</v>
      </c>
      <c r="I24" s="17">
        <f t="shared" si="3"/>
        <v>1214390</v>
      </c>
      <c r="J24" s="17">
        <f>SUM(J12:J23)</f>
        <v>595811</v>
      </c>
      <c r="K24" s="17">
        <f t="shared" si="3"/>
        <v>11407536.6</v>
      </c>
      <c r="L24" s="17">
        <f t="shared" si="3"/>
        <v>0</v>
      </c>
      <c r="M24" s="17">
        <f t="shared" si="3"/>
        <v>10553965.900000002</v>
      </c>
      <c r="N24" s="17">
        <f t="shared" si="3"/>
        <v>5733337.3</v>
      </c>
      <c r="O24" s="17">
        <f t="shared" si="3"/>
        <v>9707639</v>
      </c>
      <c r="P24" s="17">
        <f t="shared" si="3"/>
        <v>515217</v>
      </c>
      <c r="Q24" s="17">
        <f t="shared" si="3"/>
        <v>279274.3</v>
      </c>
      <c r="R24" s="17">
        <f t="shared" si="3"/>
        <v>4145558.5999999996</v>
      </c>
      <c r="S24" s="17">
        <f t="shared" si="3"/>
        <v>49074525</v>
      </c>
      <c r="T24" s="17">
        <f t="shared" si="3"/>
        <v>47223437.5</v>
      </c>
      <c r="U24" s="17">
        <f t="shared" si="3"/>
        <v>1851087.5000000028</v>
      </c>
      <c r="V24" s="18">
        <f>IF(T24=0,100%,U24/T24)</f>
        <v>0.03919849121529966</v>
      </c>
      <c r="W24" s="33"/>
    </row>
    <row r="25" spans="2:22" ht="12" customHeight="1">
      <c r="B25" s="10" t="s">
        <v>34</v>
      </c>
      <c r="C25" s="14">
        <v>150000</v>
      </c>
      <c r="D25" s="14">
        <v>0</v>
      </c>
      <c r="E25" s="14">
        <v>483837</v>
      </c>
      <c r="F25" s="14">
        <v>290500</v>
      </c>
      <c r="G25" s="14">
        <v>38450</v>
      </c>
      <c r="H25" s="14">
        <v>0</v>
      </c>
      <c r="I25" s="14">
        <v>710961</v>
      </c>
      <c r="J25" s="14">
        <v>150000</v>
      </c>
      <c r="K25" s="14">
        <v>0</v>
      </c>
      <c r="L25" s="14">
        <v>0</v>
      </c>
      <c r="M25" s="14">
        <v>12185956</v>
      </c>
      <c r="N25" s="14">
        <v>90476</v>
      </c>
      <c r="O25" s="14">
        <v>205000</v>
      </c>
      <c r="P25" s="14">
        <v>0</v>
      </c>
      <c r="Q25" s="14">
        <v>10000</v>
      </c>
      <c r="R25" s="14">
        <v>32055</v>
      </c>
      <c r="S25" s="14">
        <f aca="true" t="shared" si="4" ref="S25:S49">SUM(C25:R25)</f>
        <v>14347235</v>
      </c>
      <c r="T25" s="14">
        <v>8541533</v>
      </c>
      <c r="U25" s="15">
        <f t="shared" si="2"/>
        <v>5805702</v>
      </c>
      <c r="V25" s="13">
        <f t="shared" si="1"/>
        <v>0.6797025779798544</v>
      </c>
    </row>
    <row r="26" spans="2:22" ht="12" customHeight="1">
      <c r="B26" s="10" t="s">
        <v>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1700000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f t="shared" si="4"/>
        <v>1700000</v>
      </c>
      <c r="T26" s="14">
        <v>1694241.5</v>
      </c>
      <c r="U26" s="15">
        <f t="shared" si="2"/>
        <v>5758.5</v>
      </c>
      <c r="V26" s="13">
        <f t="shared" si="1"/>
        <v>0.003398866100257844</v>
      </c>
    </row>
    <row r="27" spans="2:22" ht="12" customHeight="1">
      <c r="B27" s="10" t="s">
        <v>36</v>
      </c>
      <c r="C27" s="14">
        <v>0</v>
      </c>
      <c r="D27" s="14">
        <v>0</v>
      </c>
      <c r="E27" s="14">
        <v>0</v>
      </c>
      <c r="F27" s="14">
        <v>0</v>
      </c>
      <c r="G27" s="14">
        <v>100891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f t="shared" si="4"/>
        <v>100891</v>
      </c>
      <c r="T27" s="14">
        <v>102850</v>
      </c>
      <c r="U27" s="15">
        <f t="shared" si="2"/>
        <v>-1959</v>
      </c>
      <c r="V27" s="13">
        <f t="shared" si="1"/>
        <v>-0.019047156052503646</v>
      </c>
    </row>
    <row r="28" spans="2:22" ht="12" customHeight="1">
      <c r="B28" s="10" t="s">
        <v>37</v>
      </c>
      <c r="C28" s="14">
        <v>0</v>
      </c>
      <c r="D28" s="14">
        <v>0</v>
      </c>
      <c r="E28" s="14">
        <v>360000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f t="shared" si="4"/>
        <v>360000</v>
      </c>
      <c r="T28" s="14">
        <v>70840</v>
      </c>
      <c r="U28" s="15">
        <f t="shared" si="2"/>
        <v>289160</v>
      </c>
      <c r="V28" s="13">
        <f t="shared" si="1"/>
        <v>4.081874647092039</v>
      </c>
    </row>
    <row r="29" spans="2:22" ht="12" customHeight="1">
      <c r="B29" s="10" t="s">
        <v>38</v>
      </c>
      <c r="C29" s="14">
        <v>0</v>
      </c>
      <c r="D29" s="14">
        <v>0</v>
      </c>
      <c r="E29" s="14">
        <v>870000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f t="shared" si="4"/>
        <v>870000</v>
      </c>
      <c r="T29" s="14">
        <v>655000</v>
      </c>
      <c r="U29" s="15">
        <f t="shared" si="2"/>
        <v>215000</v>
      </c>
      <c r="V29" s="13">
        <f t="shared" si="1"/>
        <v>0.3282442748091603</v>
      </c>
    </row>
    <row r="30" spans="2:22" ht="12" customHeight="1">
      <c r="B30" s="10" t="s">
        <v>39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4876351</v>
      </c>
      <c r="S30" s="14">
        <f t="shared" si="4"/>
        <v>4876351</v>
      </c>
      <c r="T30" s="14">
        <v>5601163</v>
      </c>
      <c r="U30" s="15">
        <f t="shared" si="2"/>
        <v>-724812</v>
      </c>
      <c r="V30" s="13">
        <f t="shared" si="1"/>
        <v>-0.1294038398811104</v>
      </c>
    </row>
    <row r="31" spans="2:22" ht="12" customHeight="1">
      <c r="B31" s="10" t="s">
        <v>40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19592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f t="shared" si="4"/>
        <v>19592</v>
      </c>
      <c r="T31" s="14">
        <v>19777</v>
      </c>
      <c r="U31" s="15">
        <f t="shared" si="2"/>
        <v>-185</v>
      </c>
      <c r="V31" s="13">
        <f t="shared" si="1"/>
        <v>-0.009354300450017698</v>
      </c>
    </row>
    <row r="32" spans="2:22" ht="12" customHeight="1">
      <c r="B32" s="10" t="s">
        <v>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4533256</v>
      </c>
      <c r="O32" s="14">
        <v>7347317</v>
      </c>
      <c r="P32" s="14">
        <v>0</v>
      </c>
      <c r="Q32" s="14">
        <v>0</v>
      </c>
      <c r="R32" s="14">
        <v>4946</v>
      </c>
      <c r="S32" s="14">
        <f t="shared" si="4"/>
        <v>11885519</v>
      </c>
      <c r="T32" s="14">
        <v>11119807</v>
      </c>
      <c r="U32" s="15">
        <f t="shared" si="2"/>
        <v>765712</v>
      </c>
      <c r="V32" s="13">
        <f t="shared" si="1"/>
        <v>0.06886018795110382</v>
      </c>
    </row>
    <row r="33" spans="2:22" ht="12" customHeight="1">
      <c r="B33" s="10" t="s">
        <v>42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41191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f t="shared" si="4"/>
        <v>41191</v>
      </c>
      <c r="T33" s="14">
        <v>76500</v>
      </c>
      <c r="U33" s="15">
        <f t="shared" si="2"/>
        <v>-35309</v>
      </c>
      <c r="V33" s="13">
        <f t="shared" si="1"/>
        <v>-0.46155555555555555</v>
      </c>
    </row>
    <row r="34" spans="2:22" ht="12" customHeight="1">
      <c r="B34" s="10" t="s">
        <v>43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1281853</v>
      </c>
      <c r="S34" s="14">
        <f t="shared" si="4"/>
        <v>1281853</v>
      </c>
      <c r="T34" s="14">
        <v>973958</v>
      </c>
      <c r="U34" s="15">
        <f t="shared" si="2"/>
        <v>307895</v>
      </c>
      <c r="V34" s="13">
        <f t="shared" si="1"/>
        <v>0.3161275948244175</v>
      </c>
    </row>
    <row r="35" spans="2:22" ht="12" customHeight="1">
      <c r="B35" s="10" t="s">
        <v>44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848181</v>
      </c>
      <c r="O35" s="14">
        <v>0</v>
      </c>
      <c r="P35" s="14">
        <v>0</v>
      </c>
      <c r="Q35" s="14">
        <v>0</v>
      </c>
      <c r="R35" s="14">
        <v>0</v>
      </c>
      <c r="S35" s="14">
        <f t="shared" si="4"/>
        <v>848181</v>
      </c>
      <c r="T35" s="14">
        <v>684886</v>
      </c>
      <c r="U35" s="15">
        <f t="shared" si="2"/>
        <v>163295</v>
      </c>
      <c r="V35" s="13">
        <f t="shared" si="1"/>
        <v>0.238426541059388</v>
      </c>
    </row>
    <row r="36" spans="2:22" ht="12" customHeight="1">
      <c r="B36" s="10" t="s">
        <v>45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f t="shared" si="4"/>
        <v>0</v>
      </c>
      <c r="T36" s="14">
        <v>47400</v>
      </c>
      <c r="U36" s="15">
        <f t="shared" si="2"/>
        <v>-47400</v>
      </c>
      <c r="V36" s="13">
        <f t="shared" si="1"/>
        <v>-1</v>
      </c>
    </row>
    <row r="37" spans="2:22" ht="12" customHeight="1">
      <c r="B37" s="10" t="s">
        <v>46</v>
      </c>
      <c r="C37" s="14">
        <v>0</v>
      </c>
      <c r="D37" s="14">
        <v>0</v>
      </c>
      <c r="E37" s="14">
        <v>0</v>
      </c>
      <c r="F37" s="14">
        <v>153380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f t="shared" si="4"/>
        <v>153380</v>
      </c>
      <c r="T37" s="14">
        <v>20015</v>
      </c>
      <c r="U37" s="15">
        <f t="shared" si="2"/>
        <v>133365</v>
      </c>
      <c r="V37" s="13">
        <f t="shared" si="1"/>
        <v>6.663252560579565</v>
      </c>
    </row>
    <row r="38" spans="2:22" ht="12" customHeight="1">
      <c r="B38" s="10" t="s">
        <v>47</v>
      </c>
      <c r="C38" s="14">
        <v>0</v>
      </c>
      <c r="D38" s="14">
        <v>0</v>
      </c>
      <c r="E38" s="14">
        <v>8500</v>
      </c>
      <c r="F38" s="14">
        <v>0</v>
      </c>
      <c r="G38" s="14">
        <v>307</v>
      </c>
      <c r="H38" s="14">
        <v>0</v>
      </c>
      <c r="I38" s="14">
        <v>468000</v>
      </c>
      <c r="J38" s="14">
        <v>0</v>
      </c>
      <c r="K38" s="14">
        <v>0</v>
      </c>
      <c r="L38" s="14">
        <v>0</v>
      </c>
      <c r="M38" s="14">
        <v>7288</v>
      </c>
      <c r="N38" s="14">
        <v>0</v>
      </c>
      <c r="O38" s="14">
        <v>2500</v>
      </c>
      <c r="P38" s="14">
        <v>0</v>
      </c>
      <c r="Q38" s="14">
        <v>0</v>
      </c>
      <c r="R38" s="14">
        <v>0</v>
      </c>
      <c r="S38" s="14">
        <f t="shared" si="4"/>
        <v>486595</v>
      </c>
      <c r="T38" s="14">
        <v>630796</v>
      </c>
      <c r="U38" s="15">
        <f t="shared" si="2"/>
        <v>-144201</v>
      </c>
      <c r="V38" s="13">
        <f t="shared" si="1"/>
        <v>-0.22860163983284612</v>
      </c>
    </row>
    <row r="39" spans="2:22" ht="12" customHeight="1">
      <c r="B39" s="10" t="s">
        <v>48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175500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f t="shared" si="4"/>
        <v>175500</v>
      </c>
      <c r="T39" s="14">
        <v>124318</v>
      </c>
      <c r="U39" s="15">
        <f t="shared" si="2"/>
        <v>51182</v>
      </c>
      <c r="V39" s="13">
        <f t="shared" si="1"/>
        <v>0.4117022474621535</v>
      </c>
    </row>
    <row r="40" spans="2:22" ht="12" customHeight="1">
      <c r="B40" s="10" t="s">
        <v>49</v>
      </c>
      <c r="C40" s="14">
        <v>15000</v>
      </c>
      <c r="D40" s="14">
        <v>0</v>
      </c>
      <c r="E40" s="14">
        <v>69500</v>
      </c>
      <c r="F40" s="14">
        <v>69000</v>
      </c>
      <c r="G40" s="14">
        <v>0</v>
      </c>
      <c r="H40" s="14">
        <v>0</v>
      </c>
      <c r="I40" s="14">
        <v>429370</v>
      </c>
      <c r="J40" s="14">
        <v>50000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4965</v>
      </c>
      <c r="S40" s="14">
        <f t="shared" si="4"/>
        <v>637835</v>
      </c>
      <c r="T40" s="14">
        <v>120202</v>
      </c>
      <c r="U40" s="15">
        <f t="shared" si="2"/>
        <v>517633</v>
      </c>
      <c r="V40" s="13">
        <f>IF(T40=0,100%,U40/T40)</f>
        <v>4.306359295186436</v>
      </c>
    </row>
    <row r="41" spans="2:22" ht="12" customHeight="1">
      <c r="B41" s="10" t="s">
        <v>50</v>
      </c>
      <c r="C41" s="14">
        <v>250</v>
      </c>
      <c r="D41" s="14">
        <v>1300</v>
      </c>
      <c r="E41" s="14">
        <v>2634</v>
      </c>
      <c r="F41" s="14">
        <v>700</v>
      </c>
      <c r="G41" s="14">
        <v>185</v>
      </c>
      <c r="H41" s="14">
        <v>372</v>
      </c>
      <c r="I41" s="14">
        <v>292</v>
      </c>
      <c r="J41" s="14">
        <v>125</v>
      </c>
      <c r="K41" s="14">
        <v>0</v>
      </c>
      <c r="L41" s="14">
        <v>0</v>
      </c>
      <c r="M41" s="14">
        <v>705</v>
      </c>
      <c r="N41" s="14">
        <v>0</v>
      </c>
      <c r="O41" s="14">
        <v>300</v>
      </c>
      <c r="P41" s="14">
        <v>175</v>
      </c>
      <c r="Q41" s="14">
        <v>500</v>
      </c>
      <c r="R41" s="14">
        <v>266</v>
      </c>
      <c r="S41" s="14">
        <f t="shared" si="4"/>
        <v>7804</v>
      </c>
      <c r="T41" s="14">
        <v>7592</v>
      </c>
      <c r="U41" s="15">
        <f t="shared" si="2"/>
        <v>212</v>
      </c>
      <c r="V41" s="13">
        <f>IF(T41=0,100%,U41/T41)</f>
        <v>0.02792413066385669</v>
      </c>
    </row>
    <row r="42" spans="2:22" ht="12" customHeight="1">
      <c r="B42" s="10" t="s">
        <v>51</v>
      </c>
      <c r="C42" s="14">
        <v>0</v>
      </c>
      <c r="D42" s="14">
        <v>0</v>
      </c>
      <c r="E42" s="14">
        <v>16000</v>
      </c>
      <c r="F42" s="14">
        <v>1500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3968686.3</v>
      </c>
      <c r="N42" s="14">
        <v>0</v>
      </c>
      <c r="O42" s="14">
        <v>57600</v>
      </c>
      <c r="P42" s="14">
        <v>0</v>
      </c>
      <c r="Q42" s="14">
        <v>0</v>
      </c>
      <c r="R42" s="14">
        <v>0</v>
      </c>
      <c r="S42" s="14">
        <f t="shared" si="4"/>
        <v>4043786.3</v>
      </c>
      <c r="T42" s="14">
        <v>3543848</v>
      </c>
      <c r="U42" s="15">
        <f t="shared" si="2"/>
        <v>499938.2999999998</v>
      </c>
      <c r="V42" s="13">
        <f t="shared" si="1"/>
        <v>0.1410721622372065</v>
      </c>
    </row>
    <row r="43" spans="2:22" ht="12" customHeight="1">
      <c r="B43" s="10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592864</v>
      </c>
      <c r="P43" s="14">
        <v>0</v>
      </c>
      <c r="Q43" s="14">
        <v>0</v>
      </c>
      <c r="R43" s="14">
        <v>0</v>
      </c>
      <c r="S43" s="14">
        <f t="shared" si="4"/>
        <v>592864</v>
      </c>
      <c r="T43" s="14">
        <v>592864</v>
      </c>
      <c r="U43" s="15">
        <f t="shared" si="2"/>
        <v>0</v>
      </c>
      <c r="V43" s="13">
        <f t="shared" si="1"/>
        <v>0</v>
      </c>
    </row>
    <row r="44" spans="2:22" ht="12" customHeight="1">
      <c r="B44" s="10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70560</v>
      </c>
      <c r="P44" s="14">
        <v>0</v>
      </c>
      <c r="Q44" s="14">
        <v>0</v>
      </c>
      <c r="R44" s="14">
        <v>0</v>
      </c>
      <c r="S44" s="14">
        <f t="shared" si="4"/>
        <v>70560</v>
      </c>
      <c r="T44" s="14">
        <v>70560</v>
      </c>
      <c r="U44" s="15">
        <f t="shared" si="2"/>
        <v>0</v>
      </c>
      <c r="V44" s="13">
        <f t="shared" si="1"/>
        <v>0</v>
      </c>
    </row>
    <row r="45" spans="2:22" ht="12" customHeight="1">
      <c r="B45" s="10" t="s">
        <v>54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2092577</v>
      </c>
      <c r="P45" s="14">
        <v>0</v>
      </c>
      <c r="Q45" s="14">
        <v>0</v>
      </c>
      <c r="R45" s="14">
        <v>0</v>
      </c>
      <c r="S45" s="14">
        <f t="shared" si="4"/>
        <v>2092577</v>
      </c>
      <c r="T45" s="14">
        <v>2511580</v>
      </c>
      <c r="U45" s="15">
        <f t="shared" si="2"/>
        <v>-419003</v>
      </c>
      <c r="V45" s="13">
        <f t="shared" si="1"/>
        <v>-0.16682845061674326</v>
      </c>
    </row>
    <row r="46" spans="2:22" ht="12" customHeight="1">
      <c r="B46" s="10" t="s">
        <v>55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50000</v>
      </c>
      <c r="K46" s="14">
        <v>0</v>
      </c>
      <c r="L46" s="14">
        <v>0</v>
      </c>
      <c r="M46" s="14">
        <v>0</v>
      </c>
      <c r="N46" s="14">
        <v>4816746</v>
      </c>
      <c r="O46" s="14">
        <v>0</v>
      </c>
      <c r="P46" s="14">
        <v>0</v>
      </c>
      <c r="Q46" s="14">
        <v>0</v>
      </c>
      <c r="R46" s="14">
        <v>0</v>
      </c>
      <c r="S46" s="14">
        <f t="shared" si="4"/>
        <v>4866746</v>
      </c>
      <c r="T46" s="14">
        <v>3434621</v>
      </c>
      <c r="U46" s="15">
        <f t="shared" si="2"/>
        <v>1432125</v>
      </c>
      <c r="V46" s="13">
        <f t="shared" si="1"/>
        <v>0.41696740339035954</v>
      </c>
    </row>
    <row r="47" spans="2:22" ht="12" customHeight="1">
      <c r="B47" s="10" t="s">
        <v>56</v>
      </c>
      <c r="C47" s="14">
        <v>0</v>
      </c>
      <c r="D47" s="14">
        <v>0</v>
      </c>
      <c r="E47" s="14">
        <v>70000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787301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f t="shared" si="4"/>
        <v>857301</v>
      </c>
      <c r="T47" s="14">
        <v>732490</v>
      </c>
      <c r="U47" s="15">
        <f t="shared" si="2"/>
        <v>124811</v>
      </c>
      <c r="V47" s="13">
        <f t="shared" si="1"/>
        <v>0.17039276986716542</v>
      </c>
    </row>
    <row r="48" spans="2:22" ht="12" customHeight="1">
      <c r="B48" s="10" t="s">
        <v>57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13321925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f t="shared" si="4"/>
        <v>13321925</v>
      </c>
      <c r="T48" s="14">
        <v>11175835</v>
      </c>
      <c r="U48" s="15">
        <f t="shared" si="2"/>
        <v>2146090</v>
      </c>
      <c r="V48" s="13">
        <f t="shared" si="1"/>
        <v>0.19202949936179264</v>
      </c>
    </row>
    <row r="49" spans="2:22" ht="12" customHeight="1">
      <c r="B49" s="10" t="s">
        <v>58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f t="shared" si="4"/>
        <v>0</v>
      </c>
      <c r="T49" s="14">
        <v>2420961</v>
      </c>
      <c r="U49" s="15">
        <f t="shared" si="2"/>
        <v>-2420961</v>
      </c>
      <c r="V49" s="13">
        <f t="shared" si="1"/>
        <v>-1</v>
      </c>
    </row>
    <row r="50" spans="1:23" s="20" customFormat="1" ht="12" customHeight="1">
      <c r="A50" s="31"/>
      <c r="B50" s="16" t="s">
        <v>59</v>
      </c>
      <c r="C50" s="17">
        <f>SUM(C25:C49)</f>
        <v>165250</v>
      </c>
      <c r="D50" s="17">
        <f aca="true" t="shared" si="5" ref="D50:U50">SUM(D25:D49)</f>
        <v>1300</v>
      </c>
      <c r="E50" s="17">
        <f t="shared" si="5"/>
        <v>1880471</v>
      </c>
      <c r="F50" s="17">
        <f t="shared" si="5"/>
        <v>515080</v>
      </c>
      <c r="G50" s="17">
        <f t="shared" si="5"/>
        <v>139833</v>
      </c>
      <c r="H50" s="17">
        <f t="shared" si="5"/>
        <v>1700372</v>
      </c>
      <c r="I50" s="17">
        <f t="shared" si="5"/>
        <v>1784123</v>
      </c>
      <c r="J50" s="17">
        <f>SUM(J25:J49)</f>
        <v>250125</v>
      </c>
      <c r="K50" s="17">
        <f t="shared" si="5"/>
        <v>0</v>
      </c>
      <c r="L50" s="17">
        <f t="shared" si="5"/>
        <v>0</v>
      </c>
      <c r="M50" s="17">
        <f t="shared" si="5"/>
        <v>30332644.3</v>
      </c>
      <c r="N50" s="17">
        <f t="shared" si="5"/>
        <v>10288659</v>
      </c>
      <c r="O50" s="17">
        <f t="shared" si="5"/>
        <v>10368718</v>
      </c>
      <c r="P50" s="17">
        <f t="shared" si="5"/>
        <v>175</v>
      </c>
      <c r="Q50" s="17">
        <f t="shared" si="5"/>
        <v>10500</v>
      </c>
      <c r="R50" s="17">
        <f t="shared" si="5"/>
        <v>6200436</v>
      </c>
      <c r="S50" s="17">
        <f>SUM(S25:S49)</f>
        <v>63637686.3</v>
      </c>
      <c r="T50" s="17">
        <f t="shared" si="5"/>
        <v>54973637.5</v>
      </c>
      <c r="U50" s="17">
        <f t="shared" si="5"/>
        <v>8664048.8</v>
      </c>
      <c r="V50" s="18">
        <f t="shared" si="1"/>
        <v>0.15760370232004386</v>
      </c>
      <c r="W50" s="31"/>
    </row>
    <row r="51" spans="2:22" ht="12" customHeight="1">
      <c r="B51" s="10" t="s">
        <v>60</v>
      </c>
      <c r="C51" s="14">
        <v>14850</v>
      </c>
      <c r="D51" s="14">
        <v>15400</v>
      </c>
      <c r="E51" s="14">
        <v>33700</v>
      </c>
      <c r="F51" s="14">
        <v>6000</v>
      </c>
      <c r="G51" s="14">
        <v>11878</v>
      </c>
      <c r="H51" s="14">
        <v>12574</v>
      </c>
      <c r="I51" s="14">
        <v>41218</v>
      </c>
      <c r="J51" s="14">
        <v>20000</v>
      </c>
      <c r="K51" s="14">
        <v>0</v>
      </c>
      <c r="L51" s="14">
        <v>0</v>
      </c>
      <c r="M51" s="14">
        <v>12890</v>
      </c>
      <c r="N51" s="14">
        <v>17080</v>
      </c>
      <c r="O51" s="14">
        <v>20450</v>
      </c>
      <c r="P51" s="14">
        <v>30700</v>
      </c>
      <c r="Q51" s="14">
        <v>11000</v>
      </c>
      <c r="R51" s="14">
        <v>3727</v>
      </c>
      <c r="S51" s="14">
        <f aca="true" t="shared" si="6" ref="S51:S66">SUM(C51:R51)</f>
        <v>251467</v>
      </c>
      <c r="T51" s="14">
        <v>178045</v>
      </c>
      <c r="U51" s="15">
        <f t="shared" si="2"/>
        <v>73422</v>
      </c>
      <c r="V51" s="13">
        <f t="shared" si="1"/>
        <v>0.4123788929764947</v>
      </c>
    </row>
    <row r="52" spans="2:22" ht="12" customHeight="1">
      <c r="B52" s="10" t="s">
        <v>61</v>
      </c>
      <c r="C52" s="14">
        <v>44000</v>
      </c>
      <c r="D52" s="14">
        <v>0</v>
      </c>
      <c r="E52" s="14">
        <v>57451</v>
      </c>
      <c r="F52" s="14">
        <v>22512</v>
      </c>
      <c r="G52" s="14">
        <v>5839</v>
      </c>
      <c r="H52" s="14">
        <v>43007</v>
      </c>
      <c r="I52" s="14">
        <v>5991</v>
      </c>
      <c r="J52" s="14">
        <v>3675</v>
      </c>
      <c r="K52" s="14">
        <v>830</v>
      </c>
      <c r="L52" s="14">
        <v>0</v>
      </c>
      <c r="M52" s="14">
        <v>3410</v>
      </c>
      <c r="N52" s="14">
        <v>2906</v>
      </c>
      <c r="O52" s="14">
        <v>12734</v>
      </c>
      <c r="P52" s="14">
        <v>11720</v>
      </c>
      <c r="Q52" s="14">
        <v>3000</v>
      </c>
      <c r="R52" s="14">
        <v>2209</v>
      </c>
      <c r="S52" s="14">
        <f t="shared" si="6"/>
        <v>219284</v>
      </c>
      <c r="T52" s="14">
        <v>210350</v>
      </c>
      <c r="U52" s="15">
        <f t="shared" si="2"/>
        <v>8934</v>
      </c>
      <c r="V52" s="13">
        <f t="shared" si="1"/>
        <v>0.0424720703589256</v>
      </c>
    </row>
    <row r="53" spans="2:22" ht="12" customHeight="1">
      <c r="B53" s="10" t="s">
        <v>62</v>
      </c>
      <c r="C53" s="14">
        <v>9000</v>
      </c>
      <c r="D53" s="14">
        <v>0</v>
      </c>
      <c r="E53" s="14">
        <v>40700</v>
      </c>
      <c r="F53" s="14">
        <v>90000</v>
      </c>
      <c r="G53" s="14">
        <v>11150</v>
      </c>
      <c r="H53" s="14">
        <v>1978</v>
      </c>
      <c r="I53" s="14">
        <v>2310</v>
      </c>
      <c r="J53" s="14">
        <v>10350</v>
      </c>
      <c r="K53" s="14">
        <v>0</v>
      </c>
      <c r="L53" s="14">
        <v>0</v>
      </c>
      <c r="M53" s="14">
        <v>47356</v>
      </c>
      <c r="N53" s="14">
        <v>98189</v>
      </c>
      <c r="O53" s="14">
        <v>71400</v>
      </c>
      <c r="P53" s="14">
        <v>3000</v>
      </c>
      <c r="Q53" s="14">
        <v>5000</v>
      </c>
      <c r="R53" s="14">
        <v>13267</v>
      </c>
      <c r="S53" s="14">
        <f t="shared" si="6"/>
        <v>403700</v>
      </c>
      <c r="T53" s="14">
        <v>344255</v>
      </c>
      <c r="U53" s="15">
        <f t="shared" si="2"/>
        <v>59445</v>
      </c>
      <c r="V53" s="13">
        <f t="shared" si="1"/>
        <v>0.17267723054131384</v>
      </c>
    </row>
    <row r="54" spans="2:22" ht="12" customHeight="1">
      <c r="B54" s="10" t="s">
        <v>63</v>
      </c>
      <c r="C54" s="14">
        <v>0</v>
      </c>
      <c r="D54" s="14">
        <v>0</v>
      </c>
      <c r="E54" s="14">
        <v>5200</v>
      </c>
      <c r="F54" s="14">
        <v>0</v>
      </c>
      <c r="G54" s="14">
        <v>763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15006</v>
      </c>
      <c r="P54" s="14">
        <v>0</v>
      </c>
      <c r="Q54" s="14">
        <v>0</v>
      </c>
      <c r="R54" s="14">
        <v>0</v>
      </c>
      <c r="S54" s="14">
        <f t="shared" si="6"/>
        <v>20969</v>
      </c>
      <c r="T54" s="14">
        <v>17330</v>
      </c>
      <c r="U54" s="15">
        <f t="shared" si="2"/>
        <v>3639</v>
      </c>
      <c r="V54" s="13">
        <f t="shared" si="1"/>
        <v>0.20998268897864975</v>
      </c>
    </row>
    <row r="55" spans="2:22" ht="12" customHeight="1">
      <c r="B55" s="10" t="s">
        <v>64</v>
      </c>
      <c r="C55" s="14">
        <v>2500</v>
      </c>
      <c r="D55" s="14">
        <v>45000</v>
      </c>
      <c r="E55" s="14">
        <v>1700</v>
      </c>
      <c r="F55" s="14">
        <v>8200</v>
      </c>
      <c r="G55" s="14">
        <v>785</v>
      </c>
      <c r="H55" s="14">
        <v>0</v>
      </c>
      <c r="I55" s="14">
        <v>17922</v>
      </c>
      <c r="J55" s="14">
        <v>7500</v>
      </c>
      <c r="K55" s="14">
        <v>0</v>
      </c>
      <c r="L55" s="14">
        <v>0</v>
      </c>
      <c r="M55" s="14">
        <v>20101</v>
      </c>
      <c r="N55" s="14">
        <v>0</v>
      </c>
      <c r="O55" s="14">
        <v>1360</v>
      </c>
      <c r="P55" s="14">
        <v>650</v>
      </c>
      <c r="Q55" s="14">
        <v>0</v>
      </c>
      <c r="R55" s="14">
        <v>0</v>
      </c>
      <c r="S55" s="14">
        <f t="shared" si="6"/>
        <v>105718</v>
      </c>
      <c r="T55" s="14">
        <v>101334</v>
      </c>
      <c r="U55" s="15">
        <f t="shared" si="2"/>
        <v>4384</v>
      </c>
      <c r="V55" s="13">
        <f t="shared" si="1"/>
        <v>0.04326287327057059</v>
      </c>
    </row>
    <row r="56" spans="2:22" ht="12" customHeight="1">
      <c r="B56" s="10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10864</v>
      </c>
      <c r="S56" s="14">
        <f t="shared" si="6"/>
        <v>10864</v>
      </c>
      <c r="T56" s="14">
        <v>10351</v>
      </c>
      <c r="U56" s="15">
        <f t="shared" si="2"/>
        <v>513</v>
      </c>
      <c r="V56" s="13">
        <f t="shared" si="1"/>
        <v>0.04956042894406337</v>
      </c>
    </row>
    <row r="57" spans="2:22" ht="12" customHeight="1">
      <c r="B57" s="10" t="s">
        <v>66</v>
      </c>
      <c r="C57" s="14">
        <v>800</v>
      </c>
      <c r="D57" s="14">
        <v>3000</v>
      </c>
      <c r="E57" s="14">
        <v>15937</v>
      </c>
      <c r="F57" s="14">
        <v>9000</v>
      </c>
      <c r="G57" s="14">
        <v>2296</v>
      </c>
      <c r="H57" s="14">
        <v>30387</v>
      </c>
      <c r="I57" s="14">
        <v>5851</v>
      </c>
      <c r="J57" s="14">
        <v>2500</v>
      </c>
      <c r="K57" s="14">
        <v>65000</v>
      </c>
      <c r="L57" s="14">
        <v>0</v>
      </c>
      <c r="M57" s="14">
        <v>167078</v>
      </c>
      <c r="N57" s="14">
        <v>149814</v>
      </c>
      <c r="O57" s="14">
        <v>21100</v>
      </c>
      <c r="P57" s="14">
        <v>1000</v>
      </c>
      <c r="Q57" s="14">
        <v>2000</v>
      </c>
      <c r="R57" s="14">
        <v>8831</v>
      </c>
      <c r="S57" s="14">
        <f t="shared" si="6"/>
        <v>484594</v>
      </c>
      <c r="T57" s="14">
        <v>451260</v>
      </c>
      <c r="U57" s="15">
        <f t="shared" si="2"/>
        <v>33334</v>
      </c>
      <c r="V57" s="13">
        <f t="shared" si="1"/>
        <v>0.07386872313078935</v>
      </c>
    </row>
    <row r="58" spans="2:22" ht="12" customHeight="1">
      <c r="B58" s="10" t="s">
        <v>67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3468</v>
      </c>
      <c r="J58" s="14">
        <v>0</v>
      </c>
      <c r="K58" s="14">
        <v>0</v>
      </c>
      <c r="L58" s="14">
        <v>0</v>
      </c>
      <c r="M58" s="14">
        <v>0</v>
      </c>
      <c r="N58" s="14">
        <v>77147</v>
      </c>
      <c r="O58" s="14">
        <v>2281429.3</v>
      </c>
      <c r="P58" s="14">
        <v>0</v>
      </c>
      <c r="Q58" s="14">
        <v>0</v>
      </c>
      <c r="R58" s="14">
        <v>59411</v>
      </c>
      <c r="S58" s="14">
        <f t="shared" si="6"/>
        <v>2421455.3</v>
      </c>
      <c r="T58" s="14">
        <v>1646340.5</v>
      </c>
      <c r="U58" s="15">
        <f t="shared" si="2"/>
        <v>775114.7999999998</v>
      </c>
      <c r="V58" s="13">
        <f t="shared" si="1"/>
        <v>0.47081074662258493</v>
      </c>
    </row>
    <row r="59" spans="2:22" ht="12" customHeight="1">
      <c r="B59" s="10" t="s">
        <v>68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35000</v>
      </c>
      <c r="P59" s="14">
        <v>0</v>
      </c>
      <c r="Q59" s="14">
        <v>0</v>
      </c>
      <c r="R59" s="14">
        <v>0</v>
      </c>
      <c r="S59" s="14">
        <f t="shared" si="6"/>
        <v>35000</v>
      </c>
      <c r="T59" s="14">
        <v>63800</v>
      </c>
      <c r="U59" s="15">
        <f t="shared" si="2"/>
        <v>-28800</v>
      </c>
      <c r="V59" s="13">
        <f t="shared" si="1"/>
        <v>-0.45141065830721006</v>
      </c>
    </row>
    <row r="60" spans="2:22" ht="12" customHeight="1">
      <c r="B60" s="10" t="s">
        <v>69</v>
      </c>
      <c r="C60" s="14">
        <v>0</v>
      </c>
      <c r="D60" s="14">
        <v>0</v>
      </c>
      <c r="E60" s="14">
        <v>0</v>
      </c>
      <c r="F60" s="14">
        <v>0</v>
      </c>
      <c r="G60" s="14">
        <v>77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7967334.3</v>
      </c>
      <c r="N60" s="14">
        <v>0</v>
      </c>
      <c r="O60" s="14">
        <v>0</v>
      </c>
      <c r="P60" s="14">
        <v>0</v>
      </c>
      <c r="Q60" s="14">
        <v>0</v>
      </c>
      <c r="R60" s="14">
        <v>4045.3</v>
      </c>
      <c r="S60" s="14">
        <f t="shared" si="6"/>
        <v>7971456.6</v>
      </c>
      <c r="T60" s="14">
        <v>6803964</v>
      </c>
      <c r="U60" s="15">
        <f t="shared" si="2"/>
        <v>1167492.5999999996</v>
      </c>
      <c r="V60" s="13">
        <f t="shared" si="1"/>
        <v>0.17159006132307572</v>
      </c>
    </row>
    <row r="61" spans="2:22" ht="12" customHeight="1">
      <c r="B61" s="10" t="s">
        <v>70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116964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f t="shared" si="6"/>
        <v>116964</v>
      </c>
      <c r="T61" s="14">
        <v>51486</v>
      </c>
      <c r="U61" s="15">
        <f t="shared" si="2"/>
        <v>65478</v>
      </c>
      <c r="V61" s="13">
        <f t="shared" si="1"/>
        <v>1.2717631977624986</v>
      </c>
    </row>
    <row r="62" spans="2:22" ht="12" customHeight="1">
      <c r="B62" s="10" t="s">
        <v>71</v>
      </c>
      <c r="C62" s="14">
        <v>0</v>
      </c>
      <c r="D62" s="14">
        <v>0</v>
      </c>
      <c r="E62" s="14">
        <v>1500</v>
      </c>
      <c r="F62" s="14">
        <v>0</v>
      </c>
      <c r="G62" s="14">
        <v>0</v>
      </c>
      <c r="H62" s="14">
        <v>0</v>
      </c>
      <c r="I62" s="14">
        <v>6730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f t="shared" si="6"/>
        <v>8230</v>
      </c>
      <c r="T62" s="14">
        <v>3650</v>
      </c>
      <c r="U62" s="15">
        <f t="shared" si="2"/>
        <v>4580</v>
      </c>
      <c r="V62" s="13">
        <f t="shared" si="1"/>
        <v>1.2547945205479452</v>
      </c>
    </row>
    <row r="63" spans="2:22" ht="12" customHeight="1">
      <c r="B63" s="10" t="s">
        <v>72</v>
      </c>
      <c r="C63" s="14">
        <v>0</v>
      </c>
      <c r="D63" s="14">
        <v>0</v>
      </c>
      <c r="E63" s="14">
        <v>2000</v>
      </c>
      <c r="F63" s="14">
        <v>0</v>
      </c>
      <c r="G63" s="14">
        <v>682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f t="shared" si="6"/>
        <v>2682</v>
      </c>
      <c r="T63" s="14">
        <v>456</v>
      </c>
      <c r="U63" s="15">
        <f t="shared" si="2"/>
        <v>2226</v>
      </c>
      <c r="V63" s="13">
        <f t="shared" si="1"/>
        <v>4.881578947368421</v>
      </c>
    </row>
    <row r="64" spans="2:22" ht="12" customHeight="1">
      <c r="B64" s="10" t="s">
        <v>73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10000000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f t="shared" si="6"/>
        <v>10000000</v>
      </c>
      <c r="T64" s="14">
        <v>8102115</v>
      </c>
      <c r="U64" s="15">
        <f t="shared" si="2"/>
        <v>1897885</v>
      </c>
      <c r="V64" s="13">
        <f t="shared" si="1"/>
        <v>0.2342456259877822</v>
      </c>
    </row>
    <row r="65" spans="2:22" ht="12" customHeight="1">
      <c r="B65" s="10" t="s">
        <v>74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70640</v>
      </c>
      <c r="P65" s="14">
        <v>0</v>
      </c>
      <c r="Q65" s="14">
        <v>0</v>
      </c>
      <c r="R65" s="14">
        <v>0</v>
      </c>
      <c r="S65" s="14">
        <f t="shared" si="6"/>
        <v>70640</v>
      </c>
      <c r="T65" s="14">
        <v>66584</v>
      </c>
      <c r="U65" s="15">
        <f t="shared" si="2"/>
        <v>4056</v>
      </c>
      <c r="V65" s="13">
        <f t="shared" si="1"/>
        <v>0.06091553526372702</v>
      </c>
    </row>
    <row r="66" spans="2:22" ht="12" customHeight="1">
      <c r="B66" s="10" t="s">
        <v>75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2000</v>
      </c>
      <c r="J66" s="14">
        <v>0</v>
      </c>
      <c r="K66" s="14">
        <v>0</v>
      </c>
      <c r="L66" s="14">
        <v>0</v>
      </c>
      <c r="M66" s="14">
        <v>15239</v>
      </c>
      <c r="N66" s="14">
        <v>0</v>
      </c>
      <c r="O66" s="14">
        <v>173386</v>
      </c>
      <c r="P66" s="14">
        <v>0</v>
      </c>
      <c r="Q66" s="14">
        <v>0</v>
      </c>
      <c r="R66" s="14">
        <v>49644</v>
      </c>
      <c r="S66" s="14">
        <f t="shared" si="6"/>
        <v>240269</v>
      </c>
      <c r="T66" s="14">
        <v>214106</v>
      </c>
      <c r="U66" s="15">
        <f t="shared" si="2"/>
        <v>26163</v>
      </c>
      <c r="V66" s="13">
        <f t="shared" si="1"/>
        <v>0.1221964821163349</v>
      </c>
    </row>
    <row r="67" spans="1:23" s="20" customFormat="1" ht="12" customHeight="1">
      <c r="A67" s="31"/>
      <c r="B67" s="16" t="s">
        <v>76</v>
      </c>
      <c r="C67" s="17">
        <f>SUM(C51:C66)</f>
        <v>71150</v>
      </c>
      <c r="D67" s="17">
        <f aca="true" t="shared" si="7" ref="D67:T67">SUM(D51:D66)</f>
        <v>63400</v>
      </c>
      <c r="E67" s="17">
        <f t="shared" si="7"/>
        <v>158188</v>
      </c>
      <c r="F67" s="17">
        <f t="shared" si="7"/>
        <v>135712</v>
      </c>
      <c r="G67" s="17">
        <f t="shared" si="7"/>
        <v>33470</v>
      </c>
      <c r="H67" s="17">
        <f t="shared" si="7"/>
        <v>87946</v>
      </c>
      <c r="I67" s="17">
        <f t="shared" si="7"/>
        <v>202454</v>
      </c>
      <c r="J67" s="17">
        <f>SUM(J51:J66)</f>
        <v>44025</v>
      </c>
      <c r="K67" s="17">
        <f t="shared" si="7"/>
        <v>65830</v>
      </c>
      <c r="L67" s="17">
        <f t="shared" si="7"/>
        <v>0</v>
      </c>
      <c r="M67" s="17">
        <f t="shared" si="7"/>
        <v>18233408.3</v>
      </c>
      <c r="N67" s="17">
        <f t="shared" si="7"/>
        <v>345136</v>
      </c>
      <c r="O67" s="17">
        <f t="shared" si="7"/>
        <v>2702505.3</v>
      </c>
      <c r="P67" s="17">
        <f t="shared" si="7"/>
        <v>47070</v>
      </c>
      <c r="Q67" s="17">
        <f t="shared" si="7"/>
        <v>21000</v>
      </c>
      <c r="R67" s="17">
        <f t="shared" si="7"/>
        <v>151998.3</v>
      </c>
      <c r="S67" s="17">
        <f>SUM(S51:S66)</f>
        <v>22363292.9</v>
      </c>
      <c r="T67" s="17">
        <f t="shared" si="7"/>
        <v>18265426.5</v>
      </c>
      <c r="U67" s="17">
        <f>SUM(U51:U66)</f>
        <v>4097866.3999999994</v>
      </c>
      <c r="V67" s="18">
        <f t="shared" si="1"/>
        <v>0.22435098353712132</v>
      </c>
      <c r="W67" s="31"/>
    </row>
    <row r="68" spans="2:22" ht="12" customHeight="1">
      <c r="B68" s="10" t="s">
        <v>77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/>
      <c r="K68" s="14">
        <v>0</v>
      </c>
      <c r="L68" s="14">
        <v>0</v>
      </c>
      <c r="M68" s="14">
        <v>0</v>
      </c>
      <c r="N68" s="14">
        <v>0</v>
      </c>
      <c r="O68" s="14">
        <v>1010198</v>
      </c>
      <c r="P68" s="14">
        <v>0</v>
      </c>
      <c r="Q68" s="14">
        <v>0</v>
      </c>
      <c r="R68" s="14">
        <v>0</v>
      </c>
      <c r="S68" s="14">
        <f>SUM(C68:R68)</f>
        <v>1010198</v>
      </c>
      <c r="T68" s="14">
        <v>849828.5</v>
      </c>
      <c r="U68" s="15">
        <f t="shared" si="2"/>
        <v>160369.5</v>
      </c>
      <c r="V68" s="13">
        <f t="shared" si="1"/>
        <v>0.1887080746291752</v>
      </c>
    </row>
    <row r="69" spans="2:22" ht="12" customHeight="1">
      <c r="B69" s="10" t="s">
        <v>78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/>
      <c r="K69" s="14">
        <v>110000</v>
      </c>
      <c r="L69" s="14">
        <v>0</v>
      </c>
      <c r="M69" s="14">
        <v>31316</v>
      </c>
      <c r="N69" s="14">
        <v>0</v>
      </c>
      <c r="O69" s="14">
        <v>11600</v>
      </c>
      <c r="P69" s="14">
        <v>0</v>
      </c>
      <c r="Q69" s="14">
        <v>0</v>
      </c>
      <c r="R69" s="14">
        <v>0</v>
      </c>
      <c r="S69" s="14">
        <f>SUM(C69:R69)</f>
        <v>152916</v>
      </c>
      <c r="T69" s="14">
        <v>162170</v>
      </c>
      <c r="U69" s="15">
        <f t="shared" si="2"/>
        <v>-9254</v>
      </c>
      <c r="V69" s="13">
        <f>IF(T69=0,100%,U69/T69)</f>
        <v>-0.057063575260529076</v>
      </c>
    </row>
    <row r="70" spans="2:22" ht="12" customHeight="1">
      <c r="B70" s="10" t="s">
        <v>79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/>
      <c r="K70" s="14">
        <v>0</v>
      </c>
      <c r="L70" s="14">
        <v>0</v>
      </c>
      <c r="M70" s="14">
        <v>0</v>
      </c>
      <c r="N70" s="14">
        <v>0</v>
      </c>
      <c r="O70" s="14">
        <v>1274902</v>
      </c>
      <c r="P70" s="14">
        <v>0</v>
      </c>
      <c r="Q70" s="14">
        <v>0</v>
      </c>
      <c r="R70" s="14">
        <v>0</v>
      </c>
      <c r="S70" s="14">
        <f>SUM(C70:R70)</f>
        <v>1274902</v>
      </c>
      <c r="T70" s="14">
        <v>1225500</v>
      </c>
      <c r="U70" s="15">
        <f t="shared" si="2"/>
        <v>49402</v>
      </c>
      <c r="V70" s="13">
        <f t="shared" si="1"/>
        <v>0.04031170950632395</v>
      </c>
    </row>
    <row r="71" spans="1:23" s="20" customFormat="1" ht="15">
      <c r="A71" s="31"/>
      <c r="B71" s="16" t="s">
        <v>80</v>
      </c>
      <c r="C71" s="17">
        <f>SUM(C68:C70)</f>
        <v>0</v>
      </c>
      <c r="D71" s="17">
        <f aca="true" t="shared" si="8" ref="D71:U71">SUM(D68:D70)</f>
        <v>0</v>
      </c>
      <c r="E71" s="17">
        <f t="shared" si="8"/>
        <v>0</v>
      </c>
      <c r="F71" s="17">
        <f t="shared" si="8"/>
        <v>0</v>
      </c>
      <c r="G71" s="17">
        <f t="shared" si="8"/>
        <v>0</v>
      </c>
      <c r="H71" s="17">
        <f t="shared" si="8"/>
        <v>0</v>
      </c>
      <c r="I71" s="17">
        <f t="shared" si="8"/>
        <v>0</v>
      </c>
      <c r="J71" s="17">
        <f>SUM(J68:J70)</f>
        <v>0</v>
      </c>
      <c r="K71" s="17">
        <f t="shared" si="8"/>
        <v>110000</v>
      </c>
      <c r="L71" s="17">
        <f t="shared" si="8"/>
        <v>0</v>
      </c>
      <c r="M71" s="17">
        <f t="shared" si="8"/>
        <v>31316</v>
      </c>
      <c r="N71" s="17">
        <f t="shared" si="8"/>
        <v>0</v>
      </c>
      <c r="O71" s="17">
        <f t="shared" si="8"/>
        <v>2296700</v>
      </c>
      <c r="P71" s="17">
        <f t="shared" si="8"/>
        <v>0</v>
      </c>
      <c r="Q71" s="17">
        <f t="shared" si="8"/>
        <v>0</v>
      </c>
      <c r="R71" s="17">
        <f t="shared" si="8"/>
        <v>0</v>
      </c>
      <c r="S71" s="17">
        <f t="shared" si="8"/>
        <v>2438016</v>
      </c>
      <c r="T71" s="17">
        <f t="shared" si="8"/>
        <v>2237498.5</v>
      </c>
      <c r="U71" s="17">
        <f t="shared" si="8"/>
        <v>200517.5</v>
      </c>
      <c r="V71" s="18">
        <f t="shared" si="1"/>
        <v>0.0896168198548513</v>
      </c>
      <c r="W71" s="31"/>
    </row>
    <row r="72" spans="2:22" ht="7.5" customHeight="1" thickBo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</row>
    <row r="73" spans="2:22" ht="15" customHeight="1" thickBot="1">
      <c r="B73" s="24" t="s">
        <v>81</v>
      </c>
      <c r="C73" s="25">
        <f>C24+C50+C67+C71</f>
        <v>524230</v>
      </c>
      <c r="D73" s="25">
        <f aca="true" t="shared" si="9" ref="D73:S73">D24+D50+D67+D71</f>
        <v>126061</v>
      </c>
      <c r="E73" s="25">
        <f t="shared" si="9"/>
        <v>4440220</v>
      </c>
      <c r="F73" s="25">
        <f t="shared" si="9"/>
        <v>1504881</v>
      </c>
      <c r="G73" s="25">
        <f t="shared" si="9"/>
        <v>880813.3</v>
      </c>
      <c r="H73" s="25">
        <f t="shared" si="9"/>
        <v>2397762</v>
      </c>
      <c r="I73" s="25">
        <f t="shared" si="9"/>
        <v>3200967</v>
      </c>
      <c r="J73" s="25">
        <f>J24+J50+J67+J71</f>
        <v>889961</v>
      </c>
      <c r="K73" s="25">
        <f t="shared" si="9"/>
        <v>11583366.6</v>
      </c>
      <c r="L73" s="25">
        <f t="shared" si="9"/>
        <v>0</v>
      </c>
      <c r="M73" s="25">
        <f t="shared" si="9"/>
        <v>59151334.5</v>
      </c>
      <c r="N73" s="25">
        <f t="shared" si="9"/>
        <v>16367132.3</v>
      </c>
      <c r="O73" s="25">
        <f t="shared" si="9"/>
        <v>25075562.3</v>
      </c>
      <c r="P73" s="25">
        <f t="shared" si="9"/>
        <v>562462</v>
      </c>
      <c r="Q73" s="25">
        <f t="shared" si="9"/>
        <v>310774.3</v>
      </c>
      <c r="R73" s="25">
        <f t="shared" si="9"/>
        <v>10497992.9</v>
      </c>
      <c r="S73" s="25">
        <f t="shared" si="9"/>
        <v>137513520.2</v>
      </c>
      <c r="T73" s="25">
        <f>T24+T50+T67+T71</f>
        <v>122700000</v>
      </c>
      <c r="U73" s="25">
        <f>U24+U50+U67+U71</f>
        <v>14813520.200000003</v>
      </c>
      <c r="V73" s="26">
        <f>IF(T73=0,100%,U73/T73)</f>
        <v>0.12072958598207012</v>
      </c>
    </row>
    <row r="74" spans="2:22" ht="15.75" thickTop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2:22" ht="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2:22" ht="1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ht="15">
      <c r="B77" s="29"/>
    </row>
  </sheetData>
  <sheetProtection/>
  <mergeCells count="7">
    <mergeCell ref="B76:V76"/>
    <mergeCell ref="B2:V5"/>
    <mergeCell ref="B6:V6"/>
    <mergeCell ref="B7:V7"/>
    <mergeCell ref="B8:V8"/>
    <mergeCell ref="B9:V9"/>
    <mergeCell ref="B75:V7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93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31.140625" style="1" bestFit="1" customWidth="1"/>
    <col min="2" max="3" width="12.28125" style="1" customWidth="1"/>
    <col min="4" max="5" width="11.140625" style="1" customWidth="1"/>
    <col min="6" max="9" width="10.140625" style="1" customWidth="1"/>
    <col min="10" max="10" width="11.140625" style="1" customWidth="1" collapsed="1"/>
    <col min="11" max="11" width="11.140625" style="1" customWidth="1"/>
    <col min="12" max="12" width="13.00390625" style="1" customWidth="1"/>
    <col min="13" max="13" width="11.140625" style="1" customWidth="1"/>
    <col min="14" max="14" width="11.421875" style="1" customWidth="1"/>
    <col min="15" max="15" width="10.140625" style="1" customWidth="1"/>
    <col min="16" max="16" width="12.140625" style="1" bestFit="1" customWidth="1"/>
    <col min="17" max="17" width="13.140625" style="1" bestFit="1" customWidth="1"/>
    <col min="18" max="20" width="12.140625" style="1" bestFit="1" customWidth="1"/>
    <col min="21" max="21" width="10.140625" style="1" bestFit="1" customWidth="1"/>
    <col min="22" max="16384" width="9.140625" style="1" customWidth="1"/>
  </cols>
  <sheetData>
    <row r="1" ht="15"/>
    <row r="2" spans="1:2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5" hidden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2.75" customHeight="1" hidden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30" customHeight="1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7" customFormat="1" ht="35.25" customHeight="1">
      <c r="A10" s="2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3" t="s">
        <v>13</v>
      </c>
      <c r="O10" s="3" t="s">
        <v>14</v>
      </c>
      <c r="P10" s="4" t="s">
        <v>15</v>
      </c>
      <c r="Q10" s="4" t="s">
        <v>16</v>
      </c>
      <c r="R10" s="5" t="s">
        <v>17</v>
      </c>
      <c r="S10" s="5" t="s">
        <v>18</v>
      </c>
      <c r="T10" s="6" t="s">
        <v>19</v>
      </c>
      <c r="U10" s="6" t="s">
        <v>20</v>
      </c>
    </row>
    <row r="11" spans="1:21" ht="3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" customHeight="1">
      <c r="A12" s="10" t="s">
        <v>21</v>
      </c>
      <c r="B12" s="11">
        <v>259035</v>
      </c>
      <c r="C12" s="11">
        <v>54187</v>
      </c>
      <c r="D12" s="11">
        <v>2121502</v>
      </c>
      <c r="E12" s="11">
        <v>701606</v>
      </c>
      <c r="F12" s="11">
        <v>624788</v>
      </c>
      <c r="G12" s="11">
        <v>549416</v>
      </c>
      <c r="H12" s="11">
        <v>1068890</v>
      </c>
      <c r="I12" s="11">
        <v>529811</v>
      </c>
      <c r="J12" s="11">
        <v>0</v>
      </c>
      <c r="K12" s="11">
        <v>0</v>
      </c>
      <c r="L12" s="11">
        <v>9166761</v>
      </c>
      <c r="M12" s="11">
        <v>4964926</v>
      </c>
      <c r="N12" s="11">
        <v>8271313</v>
      </c>
      <c r="O12" s="11">
        <v>451933</v>
      </c>
      <c r="P12" s="11">
        <v>246471</v>
      </c>
      <c r="Q12" s="11">
        <v>3654632</v>
      </c>
      <c r="R12" s="11">
        <v>32665271</v>
      </c>
      <c r="S12" s="11">
        <v>33864393</v>
      </c>
      <c r="T12" s="12">
        <v>-1199123</v>
      </c>
      <c r="U12" s="13">
        <f>IF(S12=0,100%,T12/S12)</f>
        <v>-0.0354095524464295</v>
      </c>
    </row>
    <row r="13" spans="1:21" ht="12" customHeight="1">
      <c r="A13" s="10" t="s">
        <v>22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779957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1">
        <v>779957</v>
      </c>
      <c r="S13" s="14">
        <v>1316660</v>
      </c>
      <c r="T13" s="15">
        <v>-536703</v>
      </c>
      <c r="U13" s="13">
        <f aca="true" t="shared" si="0" ref="U13:U76">IF(S13=0,100%,T13/S13)</f>
        <v>-0.40762459556757247</v>
      </c>
    </row>
    <row r="14" spans="1:21" ht="12" customHeight="1">
      <c r="A14" s="10" t="s">
        <v>23</v>
      </c>
      <c r="B14" s="14">
        <v>0</v>
      </c>
      <c r="C14" s="14">
        <v>0</v>
      </c>
      <c r="D14" s="14">
        <v>0</v>
      </c>
      <c r="E14" s="14">
        <v>23917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1">
        <v>23917</v>
      </c>
      <c r="S14" s="14">
        <v>0</v>
      </c>
      <c r="T14" s="15">
        <v>23917</v>
      </c>
      <c r="U14" s="13">
        <f t="shared" si="0"/>
        <v>1</v>
      </c>
    </row>
    <row r="15" spans="1:21" ht="12" customHeight="1">
      <c r="A15" s="10" t="s">
        <v>24</v>
      </c>
      <c r="B15" s="14">
        <v>0</v>
      </c>
      <c r="C15" s="14">
        <v>0</v>
      </c>
      <c r="D15" s="14">
        <v>1425</v>
      </c>
      <c r="E15" s="14">
        <v>2500</v>
      </c>
      <c r="F15" s="14">
        <v>0</v>
      </c>
      <c r="G15" s="14">
        <v>0</v>
      </c>
      <c r="H15" s="14">
        <v>2893</v>
      </c>
      <c r="I15" s="14">
        <v>0</v>
      </c>
      <c r="J15" s="14">
        <v>0</v>
      </c>
      <c r="K15" s="14">
        <v>0</v>
      </c>
      <c r="L15" s="14">
        <v>182231</v>
      </c>
      <c r="M15" s="14">
        <v>90000</v>
      </c>
      <c r="N15" s="14">
        <v>320000</v>
      </c>
      <c r="O15" s="14">
        <v>0</v>
      </c>
      <c r="P15" s="14">
        <v>0</v>
      </c>
      <c r="Q15" s="14">
        <v>12237</v>
      </c>
      <c r="R15" s="11">
        <v>611286</v>
      </c>
      <c r="S15" s="14">
        <v>417328</v>
      </c>
      <c r="T15" s="15">
        <v>193958</v>
      </c>
      <c r="U15" s="13">
        <f t="shared" si="0"/>
        <v>0.4647615304987923</v>
      </c>
    </row>
    <row r="16" spans="1:21" ht="12" customHeight="1">
      <c r="A16" s="10" t="s">
        <v>25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6022538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1">
        <v>6022538</v>
      </c>
      <c r="S16" s="14">
        <v>6361950</v>
      </c>
      <c r="T16" s="15">
        <v>-339412</v>
      </c>
      <c r="U16" s="13">
        <f t="shared" si="0"/>
        <v>-0.05335030926052547</v>
      </c>
    </row>
    <row r="17" spans="1:21" ht="12" customHeight="1">
      <c r="A17" s="10" t="s">
        <v>26</v>
      </c>
      <c r="B17" s="14">
        <v>28795</v>
      </c>
      <c r="C17" s="14">
        <v>7174</v>
      </c>
      <c r="D17" s="14">
        <v>278634</v>
      </c>
      <c r="E17" s="14">
        <v>90899</v>
      </c>
      <c r="F17" s="14">
        <v>82722</v>
      </c>
      <c r="G17" s="14">
        <v>60028</v>
      </c>
      <c r="H17" s="14">
        <v>142607</v>
      </c>
      <c r="I17" s="14">
        <v>66000</v>
      </c>
      <c r="J17" s="14">
        <v>0</v>
      </c>
      <c r="K17" s="14">
        <v>0</v>
      </c>
      <c r="L17" s="14">
        <v>1204973</v>
      </c>
      <c r="M17" s="14">
        <v>678411</v>
      </c>
      <c r="N17" s="14">
        <v>1116326</v>
      </c>
      <c r="O17" s="14">
        <v>63284</v>
      </c>
      <c r="P17" s="14">
        <v>32803</v>
      </c>
      <c r="Q17" s="14">
        <v>478689</v>
      </c>
      <c r="R17" s="11">
        <v>4331346</v>
      </c>
      <c r="S17" s="14">
        <v>4473956</v>
      </c>
      <c r="T17" s="15">
        <v>-142610</v>
      </c>
      <c r="U17" s="13">
        <f t="shared" si="0"/>
        <v>-0.03187559287574576</v>
      </c>
    </row>
    <row r="18" spans="1:21" ht="12" customHeight="1">
      <c r="A18" s="10" t="s">
        <v>27</v>
      </c>
      <c r="B18" s="14">
        <v>0</v>
      </c>
      <c r="C18" s="14">
        <v>0</v>
      </c>
      <c r="D18" s="14">
        <v>0</v>
      </c>
      <c r="E18" s="14">
        <v>3167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1">
        <v>3167</v>
      </c>
      <c r="S18" s="14">
        <v>0</v>
      </c>
      <c r="T18" s="15">
        <v>3167</v>
      </c>
      <c r="U18" s="13">
        <f t="shared" si="0"/>
        <v>1</v>
      </c>
    </row>
    <row r="19" spans="1:21" ht="12" customHeight="1">
      <c r="A19" s="10" t="s">
        <v>28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148080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1">
        <v>148080</v>
      </c>
      <c r="S19" s="14">
        <v>181798</v>
      </c>
      <c r="T19" s="15">
        <v>-33718</v>
      </c>
      <c r="U19" s="13">
        <f t="shared" si="0"/>
        <v>-0.18546958712417078</v>
      </c>
    </row>
    <row r="20" spans="1:21" ht="12" customHeight="1">
      <c r="A20" s="10" t="s">
        <v>29</v>
      </c>
      <c r="B20" s="14">
        <v>0</v>
      </c>
      <c r="C20" s="14">
        <v>0</v>
      </c>
      <c r="D20" s="14">
        <v>0</v>
      </c>
      <c r="E20" s="14">
        <v>32000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1">
        <v>32000</v>
      </c>
      <c r="S20" s="14">
        <v>31989</v>
      </c>
      <c r="T20" s="15">
        <v>11</v>
      </c>
      <c r="U20" s="13">
        <f t="shared" si="0"/>
        <v>0.000343868204695364</v>
      </c>
    </row>
    <row r="21" spans="1:21" ht="12" customHeight="1">
      <c r="A21" s="10" t="s">
        <v>30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200000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1">
        <v>200000</v>
      </c>
      <c r="S21" s="14">
        <v>337091</v>
      </c>
      <c r="T21" s="15">
        <v>-137091</v>
      </c>
      <c r="U21" s="13">
        <f t="shared" si="0"/>
        <v>-0.4066884016482196</v>
      </c>
    </row>
    <row r="22" spans="1:21" ht="12" customHeight="1">
      <c r="A22" s="10" t="s">
        <v>31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3933001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1">
        <v>3933001</v>
      </c>
      <c r="S22" s="14">
        <v>0</v>
      </c>
      <c r="T22" s="15">
        <v>3933001</v>
      </c>
      <c r="U22" s="13">
        <f t="shared" si="0"/>
        <v>1</v>
      </c>
    </row>
    <row r="23" spans="1:21" ht="12" customHeight="1">
      <c r="A23" s="10" t="s">
        <v>32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323960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1">
        <v>323960</v>
      </c>
      <c r="S23" s="14">
        <v>238273</v>
      </c>
      <c r="T23" s="15">
        <v>85687</v>
      </c>
      <c r="U23" s="13">
        <f t="shared" si="0"/>
        <v>0.3596169100149828</v>
      </c>
    </row>
    <row r="24" spans="1:21" ht="12" customHeight="1">
      <c r="A24" s="10" t="s">
        <v>64</v>
      </c>
      <c r="B24" s="14">
        <v>2500</v>
      </c>
      <c r="C24" s="14">
        <v>45000</v>
      </c>
      <c r="D24" s="14">
        <v>1700</v>
      </c>
      <c r="E24" s="14">
        <v>8200</v>
      </c>
      <c r="F24" s="14">
        <v>785</v>
      </c>
      <c r="G24" s="14">
        <v>0</v>
      </c>
      <c r="H24" s="14">
        <v>17922</v>
      </c>
      <c r="I24" s="14">
        <v>7500</v>
      </c>
      <c r="J24" s="14">
        <v>0</v>
      </c>
      <c r="K24" s="14">
        <v>0</v>
      </c>
      <c r="L24" s="14">
        <v>20101</v>
      </c>
      <c r="M24" s="14">
        <v>0</v>
      </c>
      <c r="N24" s="14">
        <v>1360</v>
      </c>
      <c r="O24" s="14">
        <v>650</v>
      </c>
      <c r="P24" s="14">
        <v>0</v>
      </c>
      <c r="Q24" s="14">
        <v>0</v>
      </c>
      <c r="R24" s="11">
        <v>105718</v>
      </c>
      <c r="S24" s="14">
        <v>101334</v>
      </c>
      <c r="T24" s="15">
        <v>4384</v>
      </c>
      <c r="U24" s="13">
        <f t="shared" si="0"/>
        <v>0.04326287327057059</v>
      </c>
    </row>
    <row r="25" spans="1:21" ht="12" customHeight="1">
      <c r="A25" s="10" t="s">
        <v>34</v>
      </c>
      <c r="B25" s="14">
        <v>550000</v>
      </c>
      <c r="C25" s="14">
        <v>0</v>
      </c>
      <c r="D25" s="14">
        <v>2072842</v>
      </c>
      <c r="E25" s="14">
        <v>290500</v>
      </c>
      <c r="F25" s="14">
        <v>38450</v>
      </c>
      <c r="G25" s="14">
        <v>0</v>
      </c>
      <c r="H25" s="14">
        <v>710961</v>
      </c>
      <c r="I25" s="14">
        <v>150000</v>
      </c>
      <c r="J25" s="14">
        <v>0</v>
      </c>
      <c r="K25" s="14">
        <v>0</v>
      </c>
      <c r="L25" s="14">
        <v>12185956</v>
      </c>
      <c r="M25" s="14">
        <v>2015476</v>
      </c>
      <c r="N25" s="14">
        <v>205000</v>
      </c>
      <c r="O25" s="14">
        <v>3240000</v>
      </c>
      <c r="P25" s="14">
        <v>85000</v>
      </c>
      <c r="Q25" s="14">
        <v>32055</v>
      </c>
      <c r="R25" s="11">
        <v>21576240</v>
      </c>
      <c r="S25" s="14">
        <v>15675833</v>
      </c>
      <c r="T25" s="15">
        <v>5900407</v>
      </c>
      <c r="U25" s="13">
        <f t="shared" si="0"/>
        <v>0.37640149649463606</v>
      </c>
    </row>
    <row r="26" spans="1:21" ht="12" customHeight="1">
      <c r="A26" s="10" t="s">
        <v>35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2850000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1">
        <v>2850000</v>
      </c>
      <c r="S26" s="14">
        <v>2694242</v>
      </c>
      <c r="T26" s="15">
        <v>155758</v>
      </c>
      <c r="U26" s="13">
        <f t="shared" si="0"/>
        <v>0.0578114363891588</v>
      </c>
    </row>
    <row r="27" spans="1:21" ht="12" customHeight="1">
      <c r="A27" s="10" t="s">
        <v>36</v>
      </c>
      <c r="B27" s="14">
        <v>0</v>
      </c>
      <c r="C27" s="14">
        <v>0</v>
      </c>
      <c r="D27" s="14">
        <v>0</v>
      </c>
      <c r="E27" s="14">
        <v>0</v>
      </c>
      <c r="F27" s="14">
        <v>192608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1">
        <v>192608</v>
      </c>
      <c r="S27" s="14">
        <v>196350</v>
      </c>
      <c r="T27" s="15">
        <v>-3742</v>
      </c>
      <c r="U27" s="13">
        <f t="shared" si="0"/>
        <v>-0.01905780494015788</v>
      </c>
    </row>
    <row r="28" spans="1:21" ht="12" customHeight="1">
      <c r="A28" s="10" t="s">
        <v>37</v>
      </c>
      <c r="B28" s="14">
        <v>0</v>
      </c>
      <c r="C28" s="14">
        <v>0</v>
      </c>
      <c r="D28" s="14">
        <v>503250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1">
        <v>503250</v>
      </c>
      <c r="S28" s="14">
        <v>270230</v>
      </c>
      <c r="T28" s="15">
        <v>233020</v>
      </c>
      <c r="U28" s="13">
        <f t="shared" si="0"/>
        <v>0.8623024830699775</v>
      </c>
    </row>
    <row r="29" spans="1:21" ht="12" customHeight="1">
      <c r="A29" s="10" t="s">
        <v>82</v>
      </c>
      <c r="B29" s="14">
        <v>0</v>
      </c>
      <c r="C29" s="14">
        <v>0</v>
      </c>
      <c r="D29" s="14">
        <v>100000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1">
        <v>100000</v>
      </c>
      <c r="S29" s="14">
        <v>87000</v>
      </c>
      <c r="T29" s="15">
        <v>13000</v>
      </c>
      <c r="U29" s="13">
        <f t="shared" si="0"/>
        <v>0.14942528735632185</v>
      </c>
    </row>
    <row r="30" spans="1:21" ht="12" customHeight="1">
      <c r="A30" s="10" t="s">
        <v>83</v>
      </c>
      <c r="B30" s="14">
        <v>0</v>
      </c>
      <c r="C30" s="14">
        <v>0</v>
      </c>
      <c r="D30" s="14">
        <v>4385000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1">
        <v>4385000</v>
      </c>
      <c r="S30" s="14">
        <v>5150000</v>
      </c>
      <c r="T30" s="15">
        <v>-765000</v>
      </c>
      <c r="U30" s="13">
        <f t="shared" si="0"/>
        <v>-0.14854368932038836</v>
      </c>
    </row>
    <row r="31" spans="1:21" ht="12" customHeight="1">
      <c r="A31" s="10" t="s">
        <v>38</v>
      </c>
      <c r="B31" s="14">
        <v>0</v>
      </c>
      <c r="C31" s="14">
        <v>0</v>
      </c>
      <c r="D31" s="14">
        <v>2620000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560000</v>
      </c>
      <c r="O31" s="14">
        <v>0</v>
      </c>
      <c r="P31" s="14">
        <v>0</v>
      </c>
      <c r="Q31" s="14">
        <v>0</v>
      </c>
      <c r="R31" s="11">
        <v>3180000</v>
      </c>
      <c r="S31" s="14">
        <v>2890000</v>
      </c>
      <c r="T31" s="15">
        <v>290000</v>
      </c>
      <c r="U31" s="13">
        <f t="shared" si="0"/>
        <v>0.10034602076124567</v>
      </c>
    </row>
    <row r="32" spans="1:21" ht="12" customHeight="1">
      <c r="A32" s="10" t="s">
        <v>39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4876351</v>
      </c>
      <c r="R32" s="11">
        <v>4876351</v>
      </c>
      <c r="S32" s="14">
        <v>5601163</v>
      </c>
      <c r="T32" s="15">
        <v>-724812</v>
      </c>
      <c r="U32" s="13">
        <f t="shared" si="0"/>
        <v>-0.1294038398811104</v>
      </c>
    </row>
    <row r="33" spans="1:21" ht="12" customHeight="1">
      <c r="A33" s="10" t="s">
        <v>40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19592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1">
        <v>19592</v>
      </c>
      <c r="S33" s="14">
        <v>19777</v>
      </c>
      <c r="T33" s="15">
        <v>-185</v>
      </c>
      <c r="U33" s="13">
        <f t="shared" si="0"/>
        <v>-0.009354300450017698</v>
      </c>
    </row>
    <row r="34" spans="1:21" ht="12" customHeight="1">
      <c r="A34" s="10" t="s">
        <v>41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4533256</v>
      </c>
      <c r="N34" s="14">
        <v>7347317</v>
      </c>
      <c r="O34" s="14">
        <v>0</v>
      </c>
      <c r="P34" s="14">
        <v>0</v>
      </c>
      <c r="Q34" s="14">
        <v>4946</v>
      </c>
      <c r="R34" s="11">
        <v>11885519</v>
      </c>
      <c r="S34" s="14">
        <v>11119807</v>
      </c>
      <c r="T34" s="15">
        <v>765712</v>
      </c>
      <c r="U34" s="13">
        <f t="shared" si="0"/>
        <v>0.06886018795110382</v>
      </c>
    </row>
    <row r="35" spans="1:21" ht="12" customHeight="1">
      <c r="A35" s="10" t="s">
        <v>84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2040000</v>
      </c>
      <c r="O35" s="14">
        <v>0</v>
      </c>
      <c r="P35" s="14">
        <v>0</v>
      </c>
      <c r="Q35" s="14">
        <v>0</v>
      </c>
      <c r="R35" s="11">
        <v>2040000</v>
      </c>
      <c r="S35" s="14">
        <v>1950000</v>
      </c>
      <c r="T35" s="15">
        <v>90000</v>
      </c>
      <c r="U35" s="13">
        <f t="shared" si="0"/>
        <v>0.046153846153846156</v>
      </c>
    </row>
    <row r="36" spans="1:21" ht="12" customHeight="1">
      <c r="A36" s="10" t="s">
        <v>85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6156828</v>
      </c>
      <c r="N36" s="14">
        <v>1712274</v>
      </c>
      <c r="O36" s="14">
        <v>0</v>
      </c>
      <c r="P36" s="14">
        <v>0</v>
      </c>
      <c r="Q36" s="14">
        <v>0</v>
      </c>
      <c r="R36" s="11">
        <v>7869102</v>
      </c>
      <c r="S36" s="14">
        <v>4469549</v>
      </c>
      <c r="T36" s="15">
        <v>3399553</v>
      </c>
      <c r="U36" s="13">
        <f t="shared" si="0"/>
        <v>0.7606031391534135</v>
      </c>
    </row>
    <row r="37" spans="1:21" ht="12" customHeight="1">
      <c r="A37" s="10" t="s">
        <v>68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55000</v>
      </c>
      <c r="O37" s="14">
        <v>0</v>
      </c>
      <c r="P37" s="14">
        <v>0</v>
      </c>
      <c r="Q37" s="14">
        <v>0</v>
      </c>
      <c r="R37" s="11">
        <v>55000</v>
      </c>
      <c r="S37" s="14">
        <v>83800</v>
      </c>
      <c r="T37" s="15">
        <v>-28800</v>
      </c>
      <c r="U37" s="13">
        <f t="shared" si="0"/>
        <v>-0.3436754176610978</v>
      </c>
    </row>
    <row r="38" spans="1:21" ht="12" customHeight="1">
      <c r="A38" s="10" t="s">
        <v>86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1">
        <v>0</v>
      </c>
      <c r="S38" s="14">
        <v>260000</v>
      </c>
      <c r="T38" s="15">
        <v>-260000</v>
      </c>
      <c r="U38" s="13">
        <f t="shared" si="0"/>
        <v>-1</v>
      </c>
    </row>
    <row r="39" spans="1:21" ht="12" customHeight="1">
      <c r="A39" s="10" t="s">
        <v>87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4085000</v>
      </c>
      <c r="O39" s="14">
        <v>0</v>
      </c>
      <c r="P39" s="14">
        <v>0</v>
      </c>
      <c r="Q39" s="14">
        <v>0</v>
      </c>
      <c r="R39" s="11">
        <v>4085000</v>
      </c>
      <c r="S39" s="14">
        <v>0</v>
      </c>
      <c r="T39" s="15">
        <v>4085000</v>
      </c>
      <c r="U39" s="13">
        <f t="shared" si="0"/>
        <v>1</v>
      </c>
    </row>
    <row r="40" spans="1:21" ht="12" customHeight="1">
      <c r="A40" s="10" t="s">
        <v>88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2160000</v>
      </c>
      <c r="O40" s="14">
        <v>0</v>
      </c>
      <c r="P40" s="14">
        <v>0</v>
      </c>
      <c r="Q40" s="14">
        <v>0</v>
      </c>
      <c r="R40" s="11">
        <v>2160000</v>
      </c>
      <c r="S40" s="14">
        <v>14494069</v>
      </c>
      <c r="T40" s="15">
        <v>-12334069</v>
      </c>
      <c r="U40" s="13">
        <f t="shared" si="0"/>
        <v>-0.8509735257918256</v>
      </c>
    </row>
    <row r="41" spans="1:21" ht="12" customHeight="1">
      <c r="A41" s="10" t="s">
        <v>89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1">
        <v>0</v>
      </c>
      <c r="S41" s="14">
        <v>710000</v>
      </c>
      <c r="T41" s="15">
        <v>-710000</v>
      </c>
      <c r="U41" s="13">
        <f t="shared" si="0"/>
        <v>-1</v>
      </c>
    </row>
    <row r="42" spans="1:21" ht="12" customHeight="1">
      <c r="A42" s="10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41191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1">
        <v>41191</v>
      </c>
      <c r="S42" s="14">
        <v>76500</v>
      </c>
      <c r="T42" s="15">
        <v>-35309</v>
      </c>
      <c r="U42" s="13">
        <f t="shared" si="0"/>
        <v>-0.46155555555555555</v>
      </c>
    </row>
    <row r="43" spans="1:21" ht="12" customHeight="1">
      <c r="A43" s="10" t="s">
        <v>78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110000</v>
      </c>
      <c r="K43" s="14">
        <v>0</v>
      </c>
      <c r="L43" s="14">
        <v>31316</v>
      </c>
      <c r="M43" s="14">
        <v>0</v>
      </c>
      <c r="N43" s="14">
        <v>11600</v>
      </c>
      <c r="O43" s="14">
        <v>0</v>
      </c>
      <c r="P43" s="14">
        <v>0</v>
      </c>
      <c r="Q43" s="14">
        <v>0</v>
      </c>
      <c r="R43" s="11">
        <v>152916</v>
      </c>
      <c r="S43" s="14">
        <v>162170</v>
      </c>
      <c r="T43" s="15">
        <v>-9254</v>
      </c>
      <c r="U43" s="13">
        <f t="shared" si="0"/>
        <v>-0.057063575260529076</v>
      </c>
    </row>
    <row r="44" spans="1:21" ht="12" customHeight="1">
      <c r="A44" s="10" t="s">
        <v>43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1281853</v>
      </c>
      <c r="R44" s="11">
        <v>1281853</v>
      </c>
      <c r="S44" s="14">
        <v>973958</v>
      </c>
      <c r="T44" s="15">
        <v>307895</v>
      </c>
      <c r="U44" s="13">
        <f t="shared" si="0"/>
        <v>0.3161275948244175</v>
      </c>
    </row>
    <row r="45" spans="1:21" ht="12" customHeight="1">
      <c r="A45" s="10" t="s">
        <v>69</v>
      </c>
      <c r="B45" s="14">
        <v>0</v>
      </c>
      <c r="C45" s="14">
        <v>0</v>
      </c>
      <c r="D45" s="14">
        <v>0</v>
      </c>
      <c r="E45" s="14">
        <v>0</v>
      </c>
      <c r="F45" s="14">
        <v>77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7967334</v>
      </c>
      <c r="M45" s="14">
        <v>0</v>
      </c>
      <c r="N45" s="14">
        <v>0</v>
      </c>
      <c r="O45" s="14">
        <v>0</v>
      </c>
      <c r="P45" s="14">
        <v>0</v>
      </c>
      <c r="Q45" s="14">
        <v>4045</v>
      </c>
      <c r="R45" s="11">
        <v>7971456</v>
      </c>
      <c r="S45" s="14">
        <v>6803964</v>
      </c>
      <c r="T45" s="15">
        <v>1167493</v>
      </c>
      <c r="U45" s="13">
        <f t="shared" si="0"/>
        <v>0.17159012011233452</v>
      </c>
    </row>
    <row r="46" spans="1:21" ht="12" customHeight="1">
      <c r="A46" s="10" t="s">
        <v>44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858181</v>
      </c>
      <c r="N46" s="14">
        <v>0</v>
      </c>
      <c r="O46" s="14">
        <v>0</v>
      </c>
      <c r="P46" s="14">
        <v>0</v>
      </c>
      <c r="Q46" s="14">
        <v>0</v>
      </c>
      <c r="R46" s="11">
        <v>858181</v>
      </c>
      <c r="S46" s="14">
        <v>754886</v>
      </c>
      <c r="T46" s="15">
        <v>103295</v>
      </c>
      <c r="U46" s="13">
        <f t="shared" si="0"/>
        <v>0.13683523075007353</v>
      </c>
    </row>
    <row r="47" spans="1:21" ht="12" customHeight="1">
      <c r="A47" s="10" t="s">
        <v>45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1">
        <v>0</v>
      </c>
      <c r="S47" s="14">
        <v>47400</v>
      </c>
      <c r="T47" s="15">
        <v>-47400</v>
      </c>
      <c r="U47" s="13">
        <f t="shared" si="0"/>
        <v>-1</v>
      </c>
    </row>
    <row r="48" spans="1:21" ht="12" customHeight="1">
      <c r="A48" s="10" t="s">
        <v>46</v>
      </c>
      <c r="B48" s="14">
        <v>0</v>
      </c>
      <c r="C48" s="14">
        <v>0</v>
      </c>
      <c r="D48" s="14">
        <v>0</v>
      </c>
      <c r="E48" s="14">
        <v>153380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1">
        <v>153380</v>
      </c>
      <c r="S48" s="14">
        <v>20015</v>
      </c>
      <c r="T48" s="15">
        <v>133365</v>
      </c>
      <c r="U48" s="13">
        <f t="shared" si="0"/>
        <v>6.663252560579565</v>
      </c>
    </row>
    <row r="49" spans="1:21" ht="12" customHeight="1">
      <c r="A49" s="10" t="s">
        <v>47</v>
      </c>
      <c r="B49" s="14">
        <v>0</v>
      </c>
      <c r="C49" s="14">
        <v>0</v>
      </c>
      <c r="D49" s="14">
        <v>8500</v>
      </c>
      <c r="E49" s="14">
        <v>0</v>
      </c>
      <c r="F49" s="14">
        <v>307</v>
      </c>
      <c r="G49" s="14">
        <v>0</v>
      </c>
      <c r="H49" s="14">
        <v>468000</v>
      </c>
      <c r="I49" s="14">
        <v>0</v>
      </c>
      <c r="J49" s="14">
        <v>0</v>
      </c>
      <c r="K49" s="14">
        <v>0</v>
      </c>
      <c r="L49" s="14">
        <v>7288</v>
      </c>
      <c r="M49" s="14">
        <v>0</v>
      </c>
      <c r="N49" s="14">
        <v>2500</v>
      </c>
      <c r="O49" s="14">
        <v>0</v>
      </c>
      <c r="P49" s="14">
        <v>0</v>
      </c>
      <c r="Q49" s="14">
        <v>0</v>
      </c>
      <c r="R49" s="11">
        <v>486595</v>
      </c>
      <c r="S49" s="14">
        <v>630796</v>
      </c>
      <c r="T49" s="15">
        <v>-144201</v>
      </c>
      <c r="U49" s="13">
        <f t="shared" si="0"/>
        <v>-0.22860163983284612</v>
      </c>
    </row>
    <row r="50" spans="1:21" ht="12" customHeight="1">
      <c r="A50" s="10" t="s">
        <v>48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175500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1">
        <v>175500</v>
      </c>
      <c r="S50" s="14">
        <v>124318</v>
      </c>
      <c r="T50" s="15">
        <v>51182</v>
      </c>
      <c r="U50" s="13">
        <f t="shared" si="0"/>
        <v>0.4117022474621535</v>
      </c>
    </row>
    <row r="51" spans="1:21" ht="12" customHeight="1">
      <c r="A51" s="10" t="s">
        <v>49</v>
      </c>
      <c r="B51" s="14">
        <v>15000</v>
      </c>
      <c r="C51" s="14">
        <v>0</v>
      </c>
      <c r="D51" s="14">
        <v>69500</v>
      </c>
      <c r="E51" s="14">
        <v>69000</v>
      </c>
      <c r="F51" s="14">
        <v>0</v>
      </c>
      <c r="G51" s="14">
        <v>0</v>
      </c>
      <c r="H51" s="14">
        <v>429370</v>
      </c>
      <c r="I51" s="14">
        <v>50000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4965</v>
      </c>
      <c r="R51" s="11">
        <v>637835</v>
      </c>
      <c r="S51" s="14">
        <v>120202</v>
      </c>
      <c r="T51" s="15">
        <v>517633</v>
      </c>
      <c r="U51" s="13">
        <f t="shared" si="0"/>
        <v>4.306359295186436</v>
      </c>
    </row>
    <row r="52" spans="1:21" ht="12" customHeight="1">
      <c r="A52" s="10" t="s">
        <v>71</v>
      </c>
      <c r="B52" s="14">
        <v>0</v>
      </c>
      <c r="C52" s="14">
        <v>0</v>
      </c>
      <c r="D52" s="14">
        <v>1500</v>
      </c>
      <c r="E52" s="14">
        <v>0</v>
      </c>
      <c r="F52" s="14">
        <v>0</v>
      </c>
      <c r="G52" s="14">
        <v>0</v>
      </c>
      <c r="H52" s="14">
        <v>6730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1">
        <v>8230</v>
      </c>
      <c r="S52" s="14">
        <v>3650</v>
      </c>
      <c r="T52" s="15">
        <v>4580</v>
      </c>
      <c r="U52" s="13">
        <f t="shared" si="0"/>
        <v>1.2547945205479452</v>
      </c>
    </row>
    <row r="53" spans="1:21" ht="12" customHeight="1">
      <c r="A53" s="10" t="s">
        <v>70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116964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1">
        <v>116964</v>
      </c>
      <c r="S53" s="14">
        <v>51486</v>
      </c>
      <c r="T53" s="15">
        <v>65478</v>
      </c>
      <c r="U53" s="13">
        <f t="shared" si="0"/>
        <v>1.2717631977624986</v>
      </c>
    </row>
    <row r="54" spans="1:21" ht="12" customHeight="1">
      <c r="A54" s="10" t="s">
        <v>60</v>
      </c>
      <c r="B54" s="14">
        <v>14850</v>
      </c>
      <c r="C54" s="14">
        <v>15400</v>
      </c>
      <c r="D54" s="14">
        <v>33700</v>
      </c>
      <c r="E54" s="14">
        <v>6000</v>
      </c>
      <c r="F54" s="14">
        <v>11878</v>
      </c>
      <c r="G54" s="14">
        <v>12574</v>
      </c>
      <c r="H54" s="14">
        <v>41218</v>
      </c>
      <c r="I54" s="14">
        <v>20000</v>
      </c>
      <c r="J54" s="14">
        <v>0</v>
      </c>
      <c r="K54" s="14">
        <v>0</v>
      </c>
      <c r="L54" s="14">
        <v>12890</v>
      </c>
      <c r="M54" s="14">
        <v>17080</v>
      </c>
      <c r="N54" s="14">
        <v>20450</v>
      </c>
      <c r="O54" s="14">
        <v>30700</v>
      </c>
      <c r="P54" s="14">
        <v>11000</v>
      </c>
      <c r="Q54" s="14">
        <v>3727</v>
      </c>
      <c r="R54" s="11">
        <v>251467</v>
      </c>
      <c r="S54" s="14">
        <v>178045</v>
      </c>
      <c r="T54" s="15">
        <v>73422</v>
      </c>
      <c r="U54" s="13">
        <f t="shared" si="0"/>
        <v>0.4123788929764947</v>
      </c>
    </row>
    <row r="55" spans="1:21" ht="12" customHeight="1">
      <c r="A55" s="10" t="s">
        <v>61</v>
      </c>
      <c r="B55" s="14">
        <v>44000</v>
      </c>
      <c r="C55" s="14">
        <v>0</v>
      </c>
      <c r="D55" s="14">
        <v>57451</v>
      </c>
      <c r="E55" s="14">
        <v>22512</v>
      </c>
      <c r="F55" s="14">
        <v>5839</v>
      </c>
      <c r="G55" s="14">
        <v>43007</v>
      </c>
      <c r="H55" s="14">
        <v>5991</v>
      </c>
      <c r="I55" s="14">
        <v>3675</v>
      </c>
      <c r="J55" s="14">
        <v>830</v>
      </c>
      <c r="K55" s="14">
        <v>0</v>
      </c>
      <c r="L55" s="14">
        <v>3410</v>
      </c>
      <c r="M55" s="14">
        <v>2906</v>
      </c>
      <c r="N55" s="14">
        <v>12734</v>
      </c>
      <c r="O55" s="14">
        <v>11720</v>
      </c>
      <c r="P55" s="14">
        <v>3000</v>
      </c>
      <c r="Q55" s="14">
        <v>2209</v>
      </c>
      <c r="R55" s="11">
        <v>219284</v>
      </c>
      <c r="S55" s="14">
        <v>210350</v>
      </c>
      <c r="T55" s="15">
        <v>8934</v>
      </c>
      <c r="U55" s="13">
        <f t="shared" si="0"/>
        <v>0.0424720703589256</v>
      </c>
    </row>
    <row r="56" spans="1:21" ht="12" customHeight="1">
      <c r="A56" s="10" t="s">
        <v>62</v>
      </c>
      <c r="B56" s="14">
        <v>9000</v>
      </c>
      <c r="C56" s="14">
        <v>0</v>
      </c>
      <c r="D56" s="14">
        <v>40700</v>
      </c>
      <c r="E56" s="14">
        <v>90000</v>
      </c>
      <c r="F56" s="14">
        <v>11150</v>
      </c>
      <c r="G56" s="14">
        <v>1978</v>
      </c>
      <c r="H56" s="14">
        <v>2310</v>
      </c>
      <c r="I56" s="14">
        <v>10350</v>
      </c>
      <c r="J56" s="14">
        <v>0</v>
      </c>
      <c r="K56" s="14">
        <v>0</v>
      </c>
      <c r="L56" s="14">
        <v>47356</v>
      </c>
      <c r="M56" s="14">
        <v>98189</v>
      </c>
      <c r="N56" s="14">
        <v>71400</v>
      </c>
      <c r="O56" s="14">
        <v>3000</v>
      </c>
      <c r="P56" s="14">
        <v>5000</v>
      </c>
      <c r="Q56" s="14">
        <v>13267</v>
      </c>
      <c r="R56" s="11">
        <v>403700</v>
      </c>
      <c r="S56" s="14">
        <v>344255</v>
      </c>
      <c r="T56" s="15">
        <v>59445</v>
      </c>
      <c r="U56" s="13">
        <f t="shared" si="0"/>
        <v>0.17267723054131384</v>
      </c>
    </row>
    <row r="57" spans="1:21" ht="12" customHeight="1">
      <c r="A57" s="10" t="s">
        <v>63</v>
      </c>
      <c r="B57" s="14">
        <v>0</v>
      </c>
      <c r="C57" s="14">
        <v>0</v>
      </c>
      <c r="D57" s="14">
        <v>5200</v>
      </c>
      <c r="E57" s="14">
        <v>0</v>
      </c>
      <c r="F57" s="14">
        <v>763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15006</v>
      </c>
      <c r="O57" s="14">
        <v>0</v>
      </c>
      <c r="P57" s="14">
        <v>0</v>
      </c>
      <c r="Q57" s="14">
        <v>0</v>
      </c>
      <c r="R57" s="11">
        <v>20969</v>
      </c>
      <c r="S57" s="14">
        <v>17330</v>
      </c>
      <c r="T57" s="15">
        <v>3639</v>
      </c>
      <c r="U57" s="13">
        <f t="shared" si="0"/>
        <v>0.20998268897864975</v>
      </c>
    </row>
    <row r="58" spans="1:21" ht="12" customHeight="1">
      <c r="A58" s="10" t="s">
        <v>51</v>
      </c>
      <c r="B58" s="14">
        <v>0</v>
      </c>
      <c r="C58" s="14">
        <v>0</v>
      </c>
      <c r="D58" s="14">
        <v>16000</v>
      </c>
      <c r="E58" s="14">
        <v>1500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3968686</v>
      </c>
      <c r="M58" s="14">
        <v>0</v>
      </c>
      <c r="N58" s="14">
        <v>57600</v>
      </c>
      <c r="O58" s="14">
        <v>0</v>
      </c>
      <c r="P58" s="14">
        <v>0</v>
      </c>
      <c r="Q58" s="14">
        <v>0</v>
      </c>
      <c r="R58" s="11">
        <v>4043786</v>
      </c>
      <c r="S58" s="14">
        <v>3543848</v>
      </c>
      <c r="T58" s="15">
        <v>499938</v>
      </c>
      <c r="U58" s="13">
        <f t="shared" si="0"/>
        <v>0.14107207758346293</v>
      </c>
    </row>
    <row r="59" spans="1:21" ht="12" customHeight="1">
      <c r="A59" s="10" t="s">
        <v>65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10864</v>
      </c>
      <c r="R59" s="11">
        <v>10864</v>
      </c>
      <c r="S59" s="14">
        <v>10351</v>
      </c>
      <c r="T59" s="15">
        <v>513</v>
      </c>
      <c r="U59" s="13">
        <f t="shared" si="0"/>
        <v>0.04956042894406337</v>
      </c>
    </row>
    <row r="60" spans="1:21" ht="12" customHeight="1">
      <c r="A60" s="10" t="s">
        <v>66</v>
      </c>
      <c r="B60" s="14">
        <v>800</v>
      </c>
      <c r="C60" s="14">
        <v>3000</v>
      </c>
      <c r="D60" s="14">
        <v>15937</v>
      </c>
      <c r="E60" s="14">
        <v>9000</v>
      </c>
      <c r="F60" s="14">
        <v>2296</v>
      </c>
      <c r="G60" s="14">
        <v>30387</v>
      </c>
      <c r="H60" s="14">
        <v>5851</v>
      </c>
      <c r="I60" s="14">
        <v>2500</v>
      </c>
      <c r="J60" s="14">
        <v>65000</v>
      </c>
      <c r="K60" s="14">
        <v>0</v>
      </c>
      <c r="L60" s="14">
        <v>167078</v>
      </c>
      <c r="M60" s="14">
        <v>149814</v>
      </c>
      <c r="N60" s="14">
        <v>21100</v>
      </c>
      <c r="O60" s="14">
        <v>1000</v>
      </c>
      <c r="P60" s="14">
        <v>2000</v>
      </c>
      <c r="Q60" s="14">
        <v>8831</v>
      </c>
      <c r="R60" s="11">
        <v>484594</v>
      </c>
      <c r="S60" s="14">
        <v>451260</v>
      </c>
      <c r="T60" s="15">
        <v>33334</v>
      </c>
      <c r="U60" s="13">
        <f t="shared" si="0"/>
        <v>0.07386872313078935</v>
      </c>
    </row>
    <row r="61" spans="1:21" ht="12" customHeight="1">
      <c r="A61" s="10" t="s">
        <v>67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3468</v>
      </c>
      <c r="I61" s="14">
        <v>0</v>
      </c>
      <c r="J61" s="14">
        <v>0</v>
      </c>
      <c r="K61" s="14">
        <v>0</v>
      </c>
      <c r="L61" s="14">
        <v>0</v>
      </c>
      <c r="M61" s="14">
        <v>77147</v>
      </c>
      <c r="N61" s="14">
        <v>2281429</v>
      </c>
      <c r="O61" s="14">
        <v>0</v>
      </c>
      <c r="P61" s="14">
        <v>0</v>
      </c>
      <c r="Q61" s="14">
        <v>59411</v>
      </c>
      <c r="R61" s="11">
        <v>2421455</v>
      </c>
      <c r="S61" s="14">
        <v>1657463</v>
      </c>
      <c r="T61" s="15">
        <v>763992</v>
      </c>
      <c r="U61" s="13">
        <f t="shared" si="0"/>
        <v>0.46094060621564403</v>
      </c>
    </row>
    <row r="62" spans="1:21" ht="12" customHeight="1">
      <c r="A62" s="10" t="s">
        <v>77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1010198</v>
      </c>
      <c r="O62" s="14">
        <v>0</v>
      </c>
      <c r="P62" s="14">
        <v>0</v>
      </c>
      <c r="Q62" s="14">
        <v>0</v>
      </c>
      <c r="R62" s="11">
        <v>1010198</v>
      </c>
      <c r="S62" s="14">
        <v>849829</v>
      </c>
      <c r="T62" s="15">
        <v>160369</v>
      </c>
      <c r="U62" s="13">
        <f t="shared" si="0"/>
        <v>0.18870737524843234</v>
      </c>
    </row>
    <row r="63" spans="1:21" ht="12" customHeight="1">
      <c r="A63" s="10" t="s">
        <v>50</v>
      </c>
      <c r="B63" s="14">
        <v>250</v>
      </c>
      <c r="C63" s="14">
        <v>1300</v>
      </c>
      <c r="D63" s="14">
        <v>2634</v>
      </c>
      <c r="E63" s="14">
        <v>700</v>
      </c>
      <c r="F63" s="14">
        <v>185</v>
      </c>
      <c r="G63" s="14">
        <v>372</v>
      </c>
      <c r="H63" s="14">
        <v>292</v>
      </c>
      <c r="I63" s="14">
        <v>125</v>
      </c>
      <c r="J63" s="14">
        <v>0</v>
      </c>
      <c r="K63" s="14">
        <v>0</v>
      </c>
      <c r="L63" s="14">
        <v>705</v>
      </c>
      <c r="M63" s="14">
        <v>0</v>
      </c>
      <c r="N63" s="14">
        <v>300</v>
      </c>
      <c r="O63" s="14">
        <v>175</v>
      </c>
      <c r="P63" s="14">
        <v>500</v>
      </c>
      <c r="Q63" s="14">
        <v>266</v>
      </c>
      <c r="R63" s="11">
        <v>7804</v>
      </c>
      <c r="S63" s="14">
        <v>7592</v>
      </c>
      <c r="T63" s="15">
        <v>212</v>
      </c>
      <c r="U63" s="13">
        <f t="shared" si="0"/>
        <v>0.02792413066385669</v>
      </c>
    </row>
    <row r="64" spans="1:21" ht="12" customHeight="1">
      <c r="A64" s="10" t="s">
        <v>90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1808500</v>
      </c>
      <c r="N64" s="14">
        <v>0</v>
      </c>
      <c r="O64" s="14">
        <v>0</v>
      </c>
      <c r="P64" s="14">
        <v>0</v>
      </c>
      <c r="Q64" s="14">
        <v>0</v>
      </c>
      <c r="R64" s="11">
        <v>1808500</v>
      </c>
      <c r="S64" s="14">
        <v>133900</v>
      </c>
      <c r="T64" s="15">
        <v>1674600</v>
      </c>
      <c r="U64" s="13">
        <f t="shared" si="0"/>
        <v>12.506348020911128</v>
      </c>
    </row>
    <row r="65" spans="1:21" ht="12" customHeight="1">
      <c r="A65" s="10" t="s">
        <v>79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1274902</v>
      </c>
      <c r="O65" s="14">
        <v>0</v>
      </c>
      <c r="P65" s="14">
        <v>0</v>
      </c>
      <c r="Q65" s="14">
        <v>0</v>
      </c>
      <c r="R65" s="11">
        <v>1274902</v>
      </c>
      <c r="S65" s="14">
        <v>1225500</v>
      </c>
      <c r="T65" s="15">
        <v>49402</v>
      </c>
      <c r="U65" s="13">
        <f t="shared" si="0"/>
        <v>0.04031170950632395</v>
      </c>
    </row>
    <row r="66" spans="1:21" ht="12" customHeight="1">
      <c r="A66" s="10" t="s">
        <v>52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592864</v>
      </c>
      <c r="O66" s="14">
        <v>0</v>
      </c>
      <c r="P66" s="14">
        <v>0</v>
      </c>
      <c r="Q66" s="14">
        <v>0</v>
      </c>
      <c r="R66" s="11">
        <v>592864</v>
      </c>
      <c r="S66" s="14">
        <v>592864</v>
      </c>
      <c r="T66" s="15">
        <v>0</v>
      </c>
      <c r="U66" s="13">
        <f t="shared" si="0"/>
        <v>0</v>
      </c>
    </row>
    <row r="67" spans="1:21" ht="12" customHeight="1">
      <c r="A67" s="10" t="s">
        <v>53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70560</v>
      </c>
      <c r="O67" s="14">
        <v>0</v>
      </c>
      <c r="P67" s="14">
        <v>0</v>
      </c>
      <c r="Q67" s="14">
        <v>0</v>
      </c>
      <c r="R67" s="11">
        <v>70560</v>
      </c>
      <c r="S67" s="14">
        <v>70560</v>
      </c>
      <c r="T67" s="15">
        <v>0</v>
      </c>
      <c r="U67" s="13">
        <f t="shared" si="0"/>
        <v>0</v>
      </c>
    </row>
    <row r="68" spans="1:21" ht="12" customHeight="1">
      <c r="A68" s="10" t="s">
        <v>54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2092577</v>
      </c>
      <c r="O68" s="14">
        <v>0</v>
      </c>
      <c r="P68" s="14">
        <v>0</v>
      </c>
      <c r="Q68" s="14">
        <v>0</v>
      </c>
      <c r="R68" s="11">
        <v>2092577</v>
      </c>
      <c r="S68" s="14">
        <v>2511580</v>
      </c>
      <c r="T68" s="15">
        <v>-419003</v>
      </c>
      <c r="U68" s="13">
        <f t="shared" si="0"/>
        <v>-0.16682845061674326</v>
      </c>
    </row>
    <row r="69" spans="1:21" ht="12" customHeight="1">
      <c r="A69" s="10" t="s">
        <v>72</v>
      </c>
      <c r="B69" s="14">
        <v>0</v>
      </c>
      <c r="C69" s="14">
        <v>0</v>
      </c>
      <c r="D69" s="14">
        <v>2000</v>
      </c>
      <c r="E69" s="14">
        <v>0</v>
      </c>
      <c r="F69" s="14">
        <v>682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1">
        <v>2682</v>
      </c>
      <c r="S69" s="14">
        <v>456</v>
      </c>
      <c r="T69" s="15">
        <v>2226</v>
      </c>
      <c r="U69" s="13">
        <f t="shared" si="0"/>
        <v>4.881578947368421</v>
      </c>
    </row>
    <row r="70" spans="1:21" ht="12" customHeight="1">
      <c r="A70" s="10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10000000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1">
        <v>10000000</v>
      </c>
      <c r="S70" s="14">
        <v>8102115</v>
      </c>
      <c r="T70" s="15">
        <v>1897885</v>
      </c>
      <c r="U70" s="13">
        <f t="shared" si="0"/>
        <v>0.2342456259877822</v>
      </c>
    </row>
    <row r="71" spans="1:21" ht="12" customHeight="1">
      <c r="A71" s="10" t="s">
        <v>74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70640</v>
      </c>
      <c r="O71" s="14">
        <v>0</v>
      </c>
      <c r="P71" s="14">
        <v>0</v>
      </c>
      <c r="Q71" s="14">
        <v>32233</v>
      </c>
      <c r="R71" s="11">
        <v>102873</v>
      </c>
      <c r="S71" s="14">
        <v>72908</v>
      </c>
      <c r="T71" s="15">
        <v>29965</v>
      </c>
      <c r="U71" s="13">
        <f t="shared" si="0"/>
        <v>0.4109974214078016</v>
      </c>
    </row>
    <row r="72" spans="1:21" ht="12" customHeight="1">
      <c r="A72" s="10" t="s">
        <v>91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214700</v>
      </c>
      <c r="O72" s="14">
        <v>0</v>
      </c>
      <c r="P72" s="14">
        <v>0</v>
      </c>
      <c r="Q72" s="14">
        <v>0</v>
      </c>
      <c r="R72" s="11">
        <v>214700</v>
      </c>
      <c r="S72" s="14">
        <v>551500</v>
      </c>
      <c r="T72" s="15">
        <v>-336800</v>
      </c>
      <c r="U72" s="13">
        <f t="shared" si="0"/>
        <v>-0.6106980961015412</v>
      </c>
    </row>
    <row r="73" spans="1:21" ht="12" customHeight="1">
      <c r="A73" s="10" t="s">
        <v>92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1866300</v>
      </c>
      <c r="O73" s="14">
        <v>0</v>
      </c>
      <c r="P73" s="14">
        <v>0</v>
      </c>
      <c r="Q73" s="14">
        <v>0</v>
      </c>
      <c r="R73" s="11">
        <v>1866300</v>
      </c>
      <c r="S73" s="14">
        <v>2157000</v>
      </c>
      <c r="T73" s="15">
        <v>-290700</v>
      </c>
      <c r="U73" s="13">
        <f t="shared" si="0"/>
        <v>-0.13477051460361614</v>
      </c>
    </row>
    <row r="74" spans="1:21" ht="12" customHeight="1">
      <c r="A74" s="10" t="s">
        <v>93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9189600</v>
      </c>
      <c r="N74" s="14">
        <v>0</v>
      </c>
      <c r="O74" s="14">
        <v>0</v>
      </c>
      <c r="P74" s="14">
        <v>0</v>
      </c>
      <c r="Q74" s="14">
        <v>0</v>
      </c>
      <c r="R74" s="11">
        <v>9189600</v>
      </c>
      <c r="S74" s="14">
        <v>11596784</v>
      </c>
      <c r="T74" s="15">
        <v>-2407184</v>
      </c>
      <c r="U74" s="13">
        <f t="shared" si="0"/>
        <v>-0.20757341000746413</v>
      </c>
    </row>
    <row r="75" spans="1:21" ht="12" customHeight="1">
      <c r="A75" s="10" t="s">
        <v>55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50000</v>
      </c>
      <c r="J75" s="14">
        <v>0</v>
      </c>
      <c r="K75" s="14">
        <v>0</v>
      </c>
      <c r="L75" s="14">
        <v>0</v>
      </c>
      <c r="M75" s="14">
        <v>17348561</v>
      </c>
      <c r="N75" s="14">
        <v>0</v>
      </c>
      <c r="O75" s="14">
        <v>0</v>
      </c>
      <c r="P75" s="14">
        <v>0</v>
      </c>
      <c r="Q75" s="14">
        <v>0</v>
      </c>
      <c r="R75" s="11">
        <v>17398561</v>
      </c>
      <c r="S75" s="14">
        <v>12569814</v>
      </c>
      <c r="T75" s="15">
        <v>4828747</v>
      </c>
      <c r="U75" s="13">
        <f t="shared" si="0"/>
        <v>0.3841542126239895</v>
      </c>
    </row>
    <row r="76" spans="1:21" ht="12" customHeight="1">
      <c r="A76" s="10" t="s">
        <v>75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2000</v>
      </c>
      <c r="I76" s="14">
        <v>0</v>
      </c>
      <c r="J76" s="14">
        <v>0</v>
      </c>
      <c r="K76" s="14">
        <v>0</v>
      </c>
      <c r="L76" s="14">
        <v>15239</v>
      </c>
      <c r="M76" s="14">
        <v>0</v>
      </c>
      <c r="N76" s="14">
        <v>173386</v>
      </c>
      <c r="O76" s="14">
        <v>0</v>
      </c>
      <c r="P76" s="14">
        <v>0</v>
      </c>
      <c r="Q76" s="14">
        <v>49644</v>
      </c>
      <c r="R76" s="11">
        <v>240269</v>
      </c>
      <c r="S76" s="14">
        <v>214106</v>
      </c>
      <c r="T76" s="15">
        <v>26164</v>
      </c>
      <c r="U76" s="13">
        <f t="shared" si="0"/>
        <v>0.12220115270006446</v>
      </c>
    </row>
    <row r="77" spans="1:21" ht="12" customHeight="1">
      <c r="A77" s="10" t="s">
        <v>94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7632000</v>
      </c>
      <c r="O77" s="14">
        <v>0</v>
      </c>
      <c r="P77" s="14">
        <v>0</v>
      </c>
      <c r="Q77" s="14">
        <v>0</v>
      </c>
      <c r="R77" s="11">
        <v>7632000</v>
      </c>
      <c r="S77" s="14">
        <v>4903196</v>
      </c>
      <c r="T77" s="15">
        <v>2728804</v>
      </c>
      <c r="U77" s="13">
        <f aca="true" t="shared" si="1" ref="U77:U93">IF(S77=0,100%,T77/S77)</f>
        <v>0.5565357778885446</v>
      </c>
    </row>
    <row r="78" spans="1:21" ht="12" customHeight="1">
      <c r="A78" s="10" t="s">
        <v>95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620000</v>
      </c>
      <c r="N78" s="14">
        <v>30845000</v>
      </c>
      <c r="O78" s="14">
        <v>0</v>
      </c>
      <c r="P78" s="14">
        <v>0</v>
      </c>
      <c r="Q78" s="14">
        <v>0</v>
      </c>
      <c r="R78" s="11">
        <v>31465000</v>
      </c>
      <c r="S78" s="14">
        <v>27936652</v>
      </c>
      <c r="T78" s="15">
        <v>3528348</v>
      </c>
      <c r="U78" s="13">
        <f t="shared" si="1"/>
        <v>0.12629816915785042</v>
      </c>
    </row>
    <row r="79" spans="1:21" ht="12" customHeight="1">
      <c r="A79" s="10" t="s">
        <v>96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710000</v>
      </c>
      <c r="N79" s="14">
        <v>0</v>
      </c>
      <c r="O79" s="14">
        <v>0</v>
      </c>
      <c r="P79" s="14">
        <v>0</v>
      </c>
      <c r="Q79" s="14">
        <v>0</v>
      </c>
      <c r="R79" s="11">
        <v>710000</v>
      </c>
      <c r="S79" s="14">
        <v>2031000</v>
      </c>
      <c r="T79" s="15">
        <v>-1321000</v>
      </c>
      <c r="U79" s="13">
        <f t="shared" si="1"/>
        <v>-0.6504185130477598</v>
      </c>
    </row>
    <row r="80" spans="1:21" ht="12" customHeight="1">
      <c r="A80" s="10" t="s">
        <v>56</v>
      </c>
      <c r="B80" s="14">
        <v>0</v>
      </c>
      <c r="C80" s="14">
        <v>0</v>
      </c>
      <c r="D80" s="14">
        <v>70000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787301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1">
        <v>857301</v>
      </c>
      <c r="S80" s="14">
        <v>732490</v>
      </c>
      <c r="T80" s="15">
        <v>124812</v>
      </c>
      <c r="U80" s="13">
        <f t="shared" si="1"/>
        <v>0.17039413507351636</v>
      </c>
    </row>
    <row r="81" spans="1:21" ht="12" customHeight="1">
      <c r="A81" s="10" t="s">
        <v>57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13321925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1">
        <v>13321925</v>
      </c>
      <c r="S81" s="14">
        <v>11175835</v>
      </c>
      <c r="T81" s="15">
        <v>2146091</v>
      </c>
      <c r="U81" s="13">
        <f t="shared" si="1"/>
        <v>0.19202958884056537</v>
      </c>
    </row>
    <row r="82" spans="1:21" ht="12" customHeight="1">
      <c r="A82" s="10" t="s">
        <v>58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1">
        <v>0</v>
      </c>
      <c r="S82" s="14">
        <v>2420961</v>
      </c>
      <c r="T82" s="15">
        <v>-2420961</v>
      </c>
      <c r="U82" s="13">
        <f t="shared" si="1"/>
        <v>-1</v>
      </c>
    </row>
    <row r="83" spans="1:21" ht="12" customHeight="1">
      <c r="A83" s="10" t="s">
        <v>97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551000</v>
      </c>
      <c r="Q83" s="14">
        <v>0</v>
      </c>
      <c r="R83" s="11">
        <v>551000</v>
      </c>
      <c r="S83" s="14">
        <v>5359000</v>
      </c>
      <c r="T83" s="15">
        <v>-4808000</v>
      </c>
      <c r="U83" s="13">
        <f t="shared" si="1"/>
        <v>-0.8971823101324874</v>
      </c>
    </row>
    <row r="84" spans="1:21" ht="12" customHeight="1">
      <c r="A84" s="10" t="s">
        <v>98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1101000</v>
      </c>
      <c r="Q84" s="14">
        <v>0</v>
      </c>
      <c r="R84" s="11">
        <v>1101000</v>
      </c>
      <c r="S84" s="14">
        <v>1000000</v>
      </c>
      <c r="T84" s="15">
        <v>101000</v>
      </c>
      <c r="U84" s="13">
        <f t="shared" si="1"/>
        <v>0.101</v>
      </c>
    </row>
    <row r="85" spans="1:21" ht="12" customHeight="1">
      <c r="A85" s="10" t="s">
        <v>99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3731000</v>
      </c>
      <c r="Q85" s="14">
        <v>0</v>
      </c>
      <c r="R85" s="11">
        <v>3731000</v>
      </c>
      <c r="S85" s="14">
        <v>2491000</v>
      </c>
      <c r="T85" s="15">
        <v>1240000</v>
      </c>
      <c r="U85" s="13">
        <f t="shared" si="1"/>
        <v>0.49779205138498595</v>
      </c>
    </row>
    <row r="86" spans="1:21" ht="12" customHeight="1">
      <c r="A86" s="10" t="s">
        <v>100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130000</v>
      </c>
      <c r="Q86" s="14">
        <v>0</v>
      </c>
      <c r="R86" s="11">
        <v>130000</v>
      </c>
      <c r="S86" s="14">
        <v>225000</v>
      </c>
      <c r="T86" s="15">
        <v>-95000</v>
      </c>
      <c r="U86" s="13">
        <f t="shared" si="1"/>
        <v>-0.4222222222222222</v>
      </c>
    </row>
    <row r="87" spans="1:21" ht="12" customHeight="1">
      <c r="A87" s="10" t="s">
        <v>101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6743500</v>
      </c>
      <c r="Q87" s="14">
        <v>0</v>
      </c>
      <c r="R87" s="11">
        <v>6743500</v>
      </c>
      <c r="S87" s="14">
        <v>11800000</v>
      </c>
      <c r="T87" s="15">
        <v>-5056500</v>
      </c>
      <c r="U87" s="13">
        <f t="shared" si="1"/>
        <v>-0.42851694915254235</v>
      </c>
    </row>
    <row r="88" spans="1:21" ht="12" customHeight="1">
      <c r="A88" s="10" t="s">
        <v>102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92225800</v>
      </c>
      <c r="Q88" s="14">
        <v>0</v>
      </c>
      <c r="R88" s="11">
        <v>92225800</v>
      </c>
      <c r="S88" s="14">
        <v>12465200</v>
      </c>
      <c r="T88" s="15">
        <v>79760600</v>
      </c>
      <c r="U88" s="13">
        <f t="shared" si="1"/>
        <v>6.398661874659051</v>
      </c>
    </row>
    <row r="89" spans="1:21" ht="12" customHeight="1">
      <c r="A89" s="10" t="s">
        <v>103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3000000</v>
      </c>
      <c r="N89" s="14">
        <v>0</v>
      </c>
      <c r="O89" s="14">
        <v>0</v>
      </c>
      <c r="P89" s="14">
        <v>0</v>
      </c>
      <c r="Q89" s="14">
        <v>0</v>
      </c>
      <c r="R89" s="11">
        <v>3000000</v>
      </c>
      <c r="S89" s="14">
        <v>0</v>
      </c>
      <c r="T89" s="15">
        <v>3000000</v>
      </c>
      <c r="U89" s="13">
        <f t="shared" si="1"/>
        <v>1</v>
      </c>
    </row>
    <row r="90" spans="1:21" ht="12" customHeight="1">
      <c r="A90" s="10" t="s">
        <v>104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200000</v>
      </c>
      <c r="N90" s="14">
        <v>0</v>
      </c>
      <c r="O90" s="14">
        <v>0</v>
      </c>
      <c r="P90" s="14">
        <v>2600000</v>
      </c>
      <c r="Q90" s="14">
        <v>0</v>
      </c>
      <c r="R90" s="11">
        <v>2800000</v>
      </c>
      <c r="S90" s="14">
        <v>325000</v>
      </c>
      <c r="T90" s="15">
        <v>2475000</v>
      </c>
      <c r="U90" s="13">
        <f t="shared" si="1"/>
        <v>7.615384615384615</v>
      </c>
    </row>
    <row r="91" spans="1:21" ht="12" customHeight="1">
      <c r="A91" s="10" t="s">
        <v>105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12710000</v>
      </c>
      <c r="Q91" s="14">
        <v>0</v>
      </c>
      <c r="R91" s="11">
        <v>12710000</v>
      </c>
      <c r="S91" s="14">
        <v>5600000</v>
      </c>
      <c r="T91" s="15">
        <v>7110000</v>
      </c>
      <c r="U91" s="13">
        <f t="shared" si="1"/>
        <v>1.269642857142857</v>
      </c>
    </row>
    <row r="92" spans="1:21" ht="5.25" customHeight="1" thickBot="1">
      <c r="A92" s="10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1"/>
      <c r="S92" s="14"/>
      <c r="T92" s="15"/>
      <c r="U92" s="30"/>
    </row>
    <row r="93" spans="1:21" ht="15" customHeight="1" thickBot="1">
      <c r="A93" s="24" t="s">
        <v>81</v>
      </c>
      <c r="B93" s="25">
        <v>924230</v>
      </c>
      <c r="C93" s="25">
        <v>126061</v>
      </c>
      <c r="D93" s="25">
        <v>12407475</v>
      </c>
      <c r="E93" s="25">
        <v>1504881</v>
      </c>
      <c r="F93" s="25">
        <v>972530</v>
      </c>
      <c r="G93" s="25">
        <v>3547762</v>
      </c>
      <c r="H93" s="25">
        <v>3200967</v>
      </c>
      <c r="I93" s="25">
        <v>889961</v>
      </c>
      <c r="J93" s="25">
        <v>11583367</v>
      </c>
      <c r="K93" s="25">
        <v>0</v>
      </c>
      <c r="L93" s="25">
        <v>59151335</v>
      </c>
      <c r="M93" s="25">
        <v>52518875</v>
      </c>
      <c r="N93" s="25">
        <v>76210836</v>
      </c>
      <c r="O93" s="25">
        <v>3802462</v>
      </c>
      <c r="P93" s="25">
        <v>120178074</v>
      </c>
      <c r="Q93" s="25">
        <v>10530226</v>
      </c>
      <c r="R93" s="25">
        <v>357549042</v>
      </c>
      <c r="S93" s="25">
        <v>258300679</v>
      </c>
      <c r="T93" s="25">
        <v>99248363</v>
      </c>
      <c r="U93" s="26">
        <f t="shared" si="1"/>
        <v>0.3842357805029231</v>
      </c>
    </row>
    <row r="94" ht="15.75" thickTop="1"/>
  </sheetData>
  <sheetProtection/>
  <mergeCells count="5">
    <mergeCell ref="A2:U5"/>
    <mergeCell ref="A6:U6"/>
    <mergeCell ref="A7:U7"/>
    <mergeCell ref="A8:U8"/>
    <mergeCell ref="A9:U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2015-02-05T15:00:56Z</dcterms:created>
  <dcterms:modified xsi:type="dcterms:W3CDTF">2022-09-22T14:04:17Z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S23RUA2WJYU2-286-1839</vt:lpwstr>
  </property>
  <property fmtid="{D5CDD505-2E9C-101B-9397-08002B2CF9AE}" pid="4" name="_dlc_DocIdItemGu">
    <vt:lpwstr>622cc9f1-5d55-455f-a680-a097826d8cdb</vt:lpwstr>
  </property>
  <property fmtid="{D5CDD505-2E9C-101B-9397-08002B2CF9AE}" pid="5" name="_dlc_DocIdU">
    <vt:lpwstr>http://wvprodshptweb01:8080/whatwedo/fin_invest_info/financial_Info/_layouts/DocIdRedir.aspx?ID=S23RUA2WJYU2-286-1839, S23RUA2WJYU2-286-1839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